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1400" windowHeight="5832" tabRatio="0"/>
  </bookViews>
  <sheets>
    <sheet name="TDSheet" sheetId="1" r:id="rId1"/>
  </sheets>
  <definedNames>
    <definedName name="_xlnm.Print_Area" localSheetId="0">TDSheet!$A$1:$DB$530</definedName>
  </definedNames>
  <calcPr calcId="124519"/>
  <fileRecoveryPr autoRecover="0"/>
</workbook>
</file>

<file path=xl/calcChain.xml><?xml version="1.0" encoding="utf-8"?>
<calcChain xmlns="http://schemas.openxmlformats.org/spreadsheetml/2006/main">
  <c r="BB133" i="1"/>
  <c r="BH132"/>
  <c r="BH133"/>
  <c r="BH134"/>
  <c r="BH135"/>
  <c r="BH136"/>
  <c r="BH137"/>
  <c r="BH138"/>
  <c r="BH139"/>
  <c r="BH140"/>
  <c r="BH141"/>
  <c r="BH131"/>
  <c r="BB131"/>
  <c r="BB132"/>
  <c r="BB134"/>
  <c r="BB135"/>
  <c r="BB136"/>
  <c r="BB137"/>
  <c r="BB138"/>
  <c r="BB139"/>
  <c r="BB140"/>
  <c r="BB141"/>
  <c r="BB130"/>
  <c r="AV142"/>
  <c r="AV131"/>
  <c r="AV132"/>
  <c r="AV133"/>
  <c r="AV134"/>
  <c r="AV135"/>
  <c r="AV136"/>
  <c r="AV137"/>
  <c r="AV138"/>
  <c r="AV139"/>
  <c r="AV140"/>
  <c r="AV141"/>
  <c r="BO464"/>
  <c r="BV72" l="1"/>
  <c r="BZ387"/>
  <c r="BF387"/>
  <c r="BZ383"/>
  <c r="BF383"/>
  <c r="BZ374"/>
  <c r="BF374"/>
  <c r="BM381"/>
  <c r="BM385" s="1"/>
  <c r="AB141"/>
  <c r="AS381" s="1"/>
  <c r="AB140"/>
  <c r="BM372"/>
  <c r="BZ372" s="1"/>
  <c r="BZ376" l="1"/>
  <c r="AS385"/>
  <c r="BF381"/>
  <c r="BF385" s="1"/>
  <c r="AS372"/>
  <c r="AS376" s="1"/>
  <c r="BV140"/>
  <c r="BZ381"/>
  <c r="BZ385" s="1"/>
  <c r="BM376"/>
  <c r="BF372"/>
  <c r="BF376" s="1"/>
  <c r="CG275" l="1"/>
  <c r="CG279" s="1"/>
  <c r="CT281"/>
  <c r="CT277"/>
  <c r="CG266"/>
  <c r="CT275" l="1"/>
  <c r="CT279" s="1"/>
  <c r="AF513" l="1"/>
  <c r="Y513"/>
  <c r="CA483"/>
  <c r="CA464" s="1"/>
  <c r="BO483"/>
  <c r="BC483"/>
  <c r="Y481"/>
  <c r="AE479"/>
  <c r="AQ474"/>
  <c r="AE473"/>
  <c r="AQ468" l="1"/>
  <c r="BC464"/>
  <c r="AQ483" l="1"/>
  <c r="AE483" s="1"/>
  <c r="BZ365"/>
  <c r="BF365"/>
  <c r="BZ354" l="1"/>
  <c r="BF354"/>
  <c r="BZ347"/>
  <c r="BF347"/>
  <c r="BZ338"/>
  <c r="BF338"/>
  <c r="BZ333"/>
  <c r="BF333"/>
  <c r="BZ329"/>
  <c r="BF329"/>
  <c r="BZ324"/>
  <c r="BT324"/>
  <c r="BF324"/>
  <c r="AZ324"/>
  <c r="BZ317"/>
  <c r="BF317"/>
  <c r="AZ312"/>
  <c r="BZ308" l="1"/>
  <c r="BF308"/>
  <c r="BZ299"/>
  <c r="BF299"/>
  <c r="CT272"/>
  <c r="CG270"/>
  <c r="CT268"/>
  <c r="CT266"/>
  <c r="CT263"/>
  <c r="BM261"/>
  <c r="CT270" l="1"/>
  <c r="AS261"/>
  <c r="CT259"/>
  <c r="BZ259"/>
  <c r="BF259"/>
  <c r="CG257"/>
  <c r="CG261" s="1"/>
  <c r="BZ261" s="1"/>
  <c r="BZ257"/>
  <c r="BF257"/>
  <c r="BF261" s="1"/>
  <c r="AS252"/>
  <c r="BF248"/>
  <c r="BF252" s="1"/>
  <c r="BF245"/>
  <c r="AS243"/>
  <c r="BF241"/>
  <c r="BF239"/>
  <c r="BM234"/>
  <c r="AS234"/>
  <c r="BF232"/>
  <c r="CG230"/>
  <c r="BZ230"/>
  <c r="BF230"/>
  <c r="BF227"/>
  <c r="BM225"/>
  <c r="AS225"/>
  <c r="CT223"/>
  <c r="BF223"/>
  <c r="CG221"/>
  <c r="CT221" s="1"/>
  <c r="CT225" s="1"/>
  <c r="CG225" s="1"/>
  <c r="BZ221"/>
  <c r="BZ225" s="1"/>
  <c r="BF221"/>
  <c r="CT218"/>
  <c r="BF218"/>
  <c r="BM216"/>
  <c r="AS216"/>
  <c r="BF216" s="1"/>
  <c r="CT214"/>
  <c r="BZ214"/>
  <c r="BF214"/>
  <c r="CG212"/>
  <c r="CT212" s="1"/>
  <c r="BZ212"/>
  <c r="BF212"/>
  <c r="CT209"/>
  <c r="BZ209"/>
  <c r="BF209"/>
  <c r="CT230" l="1"/>
  <c r="CT216"/>
  <c r="CG216" s="1"/>
  <c r="BZ216" s="1"/>
  <c r="BF234"/>
  <c r="BZ234"/>
  <c r="BF225"/>
  <c r="BF243"/>
  <c r="CT257"/>
  <c r="CT261" s="1"/>
  <c r="BM207"/>
  <c r="BF207" s="1"/>
  <c r="AS207"/>
  <c r="CT205"/>
  <c r="BF205"/>
  <c r="CT203"/>
  <c r="CT207" s="1"/>
  <c r="CG203"/>
  <c r="CG207" s="1"/>
  <c r="BZ203"/>
  <c r="BZ207" s="1"/>
  <c r="BF203"/>
  <c r="CT200"/>
  <c r="CN200"/>
  <c r="BZ200"/>
  <c r="BT200"/>
  <c r="AZ199"/>
  <c r="AZ195"/>
  <c r="BT194"/>
  <c r="BF192"/>
  <c r="BF190"/>
  <c r="BF189"/>
  <c r="CT188"/>
  <c r="BZ188"/>
  <c r="CT186"/>
  <c r="CT194" s="1"/>
  <c r="CN194" s="1"/>
  <c r="BZ194" s="1"/>
  <c r="CN186"/>
  <c r="BZ186"/>
  <c r="BF186"/>
  <c r="BF195" s="1"/>
  <c r="CT183"/>
  <c r="CN183"/>
  <c r="BZ183"/>
  <c r="BT181"/>
  <c r="AZ181"/>
  <c r="AS181"/>
  <c r="CT179"/>
  <c r="BZ179"/>
  <c r="BF179"/>
  <c r="BF199" l="1"/>
  <c r="CN177"/>
  <c r="CT177" s="1"/>
  <c r="CT181" s="1"/>
  <c r="CN181" s="1"/>
  <c r="BZ177"/>
  <c r="BF177"/>
  <c r="BF181" s="1"/>
  <c r="BM172"/>
  <c r="BF171"/>
  <c r="BF170"/>
  <c r="BZ168"/>
  <c r="BF167"/>
  <c r="BF166"/>
  <c r="BF164"/>
  <c r="BF163"/>
  <c r="BF162"/>
  <c r="BZ161"/>
  <c r="BF161"/>
  <c r="BZ181" l="1"/>
  <c r="BZ172"/>
  <c r="AS156"/>
  <c r="CT154"/>
  <c r="BF154"/>
  <c r="CG152"/>
  <c r="BM152"/>
  <c r="BZ152" s="1"/>
  <c r="BF152"/>
  <c r="BM363"/>
  <c r="BZ363" s="1"/>
  <c r="BZ367" s="1"/>
  <c r="BM367" s="1"/>
  <c r="AB139"/>
  <c r="AS363" s="1"/>
  <c r="BV138"/>
  <c r="BV137"/>
  <c r="BV136"/>
  <c r="BM345"/>
  <c r="AB135"/>
  <c r="AS345" s="1"/>
  <c r="BM336"/>
  <c r="AB134"/>
  <c r="AB133"/>
  <c r="AS327" s="1"/>
  <c r="BV132"/>
  <c r="BO132" s="1"/>
  <c r="AH132"/>
  <c r="AO132" s="1"/>
  <c r="AZ315" s="1"/>
  <c r="BT306"/>
  <c r="BV131" l="1"/>
  <c r="BO131" s="1"/>
  <c r="BV134"/>
  <c r="BV135"/>
  <c r="BV139"/>
  <c r="AZ322"/>
  <c r="BF315"/>
  <c r="BF322" s="1"/>
  <c r="BM327"/>
  <c r="BZ306"/>
  <c r="BZ310" s="1"/>
  <c r="BT310"/>
  <c r="BF327"/>
  <c r="BF331" s="1"/>
  <c r="AS331"/>
  <c r="BV133"/>
  <c r="AS336"/>
  <c r="BM340"/>
  <c r="BZ336"/>
  <c r="BZ340" s="1"/>
  <c r="AS349"/>
  <c r="BF345"/>
  <c r="BF349" s="1"/>
  <c r="BM349"/>
  <c r="BZ345"/>
  <c r="BZ349" s="1"/>
  <c r="AS367"/>
  <c r="BF363"/>
  <c r="CT152"/>
  <c r="BF367"/>
  <c r="BH142"/>
  <c r="AO131"/>
  <c r="AZ306" s="1"/>
  <c r="AH131"/>
  <c r="BV130"/>
  <c r="BM297"/>
  <c r="AV130"/>
  <c r="AB130"/>
  <c r="AS297" s="1"/>
  <c r="BF306" l="1"/>
  <c r="BF310" s="1"/>
  <c r="AZ310"/>
  <c r="CT156"/>
  <c r="CG156" s="1"/>
  <c r="BF297"/>
  <c r="AS301"/>
  <c r="BZ297"/>
  <c r="BM301"/>
  <c r="BB142"/>
  <c r="AV91" s="1"/>
  <c r="BC92"/>
  <c r="BI92" s="1"/>
  <c r="BI93" s="1"/>
  <c r="AS340"/>
  <c r="BF340" s="1"/>
  <c r="BF336"/>
  <c r="BZ327"/>
  <c r="BZ331" s="1"/>
  <c r="BM331"/>
  <c r="AO142"/>
  <c r="CH123"/>
  <c r="CB123"/>
  <c r="BH123"/>
  <c r="BB123"/>
  <c r="AH123"/>
  <c r="AB123"/>
  <c r="CV122"/>
  <c r="BV122"/>
  <c r="AV122"/>
  <c r="CV121"/>
  <c r="BV121"/>
  <c r="AV121"/>
  <c r="CV120"/>
  <c r="BV120"/>
  <c r="AV120"/>
  <c r="BV119"/>
  <c r="AV119"/>
  <c r="BV118"/>
  <c r="AV118"/>
  <c r="BV117"/>
  <c r="AV117"/>
  <c r="CV116"/>
  <c r="BV116"/>
  <c r="AV116"/>
  <c r="CV115"/>
  <c r="BV115"/>
  <c r="AV115"/>
  <c r="CV114"/>
  <c r="BV114"/>
  <c r="AV114"/>
  <c r="CV113"/>
  <c r="CO113"/>
  <c r="BV113"/>
  <c r="BO113"/>
  <c r="AV113"/>
  <c r="AO113"/>
  <c r="CV112"/>
  <c r="CO112"/>
  <c r="BV112"/>
  <c r="BO112"/>
  <c r="AV112"/>
  <c r="AO112"/>
  <c r="BV111"/>
  <c r="AV111"/>
  <c r="CV110"/>
  <c r="BV110"/>
  <c r="AV110"/>
  <c r="AH142" l="1"/>
  <c r="AI92"/>
  <c r="BZ301"/>
  <c r="BF301"/>
  <c r="CV123"/>
  <c r="CO123" s="1"/>
  <c r="AV123"/>
  <c r="AO123" s="1"/>
  <c r="BV123"/>
  <c r="BO123" s="1"/>
  <c r="BP92"/>
  <c r="BC93"/>
  <c r="AI93"/>
  <c r="BP91"/>
  <c r="BP93" s="1"/>
  <c r="BV74"/>
  <c r="AC74"/>
  <c r="X74"/>
  <c r="CB73"/>
  <c r="CH73" s="1"/>
  <c r="CH74" s="1"/>
  <c r="CB74" s="1"/>
  <c r="CB447" s="1"/>
  <c r="CB449" s="1"/>
  <c r="AB142" l="1"/>
  <c r="AC92"/>
  <c r="AP92" s="1"/>
  <c r="AF496"/>
  <c r="Y496"/>
  <c r="AL447"/>
  <c r="CO73"/>
  <c r="AC93"/>
  <c r="AR456" s="1"/>
  <c r="AR457" s="1"/>
  <c r="BH505"/>
  <c r="BV447"/>
  <c r="AV93"/>
  <c r="AP73"/>
  <c r="AI73"/>
  <c r="CO72" s="1"/>
  <c r="CO74" s="1"/>
  <c r="AP72"/>
  <c r="AL449" l="1"/>
  <c r="AF497"/>
  <c r="Y497" s="1"/>
  <c r="BV496"/>
  <c r="BV497" s="1"/>
  <c r="BV141"/>
  <c r="BV142" s="1"/>
  <c r="BO142" s="1"/>
  <c r="X91"/>
  <c r="BH506"/>
  <c r="CJ506" s="1"/>
  <c r="CJ505"/>
  <c r="BV449"/>
  <c r="CH447"/>
  <c r="CH449" s="1"/>
  <c r="BD456"/>
  <c r="BJ456"/>
  <c r="BB60"/>
  <c r="AP60" s="1"/>
  <c r="AI60" s="1"/>
  <c r="AC60"/>
  <c r="X93" l="1"/>
  <c r="AL456" s="1"/>
  <c r="AL457" s="1"/>
  <c r="BP456" s="1"/>
  <c r="BP457" s="1"/>
  <c r="BJ457" s="1"/>
  <c r="BD457" s="1"/>
  <c r="AP91"/>
  <c r="AP93" s="1"/>
  <c r="AX456"/>
  <c r="AX457" s="1"/>
  <c r="BO60"/>
  <c r="BH60"/>
  <c r="AC59" l="1"/>
  <c r="AP59" s="1"/>
  <c r="AI59" s="1"/>
  <c r="AV57" l="1"/>
  <c r="W57"/>
  <c r="W61" s="1"/>
  <c r="AV49"/>
  <c r="AV72" s="1"/>
  <c r="AC49"/>
  <c r="W49"/>
  <c r="AV74" l="1"/>
  <c r="BP72"/>
  <c r="AP57"/>
  <c r="AV61"/>
  <c r="BO57"/>
  <c r="BO48"/>
  <c r="BH48"/>
  <c r="AP48"/>
  <c r="AI48"/>
  <c r="CA47"/>
  <c r="CA48" s="1"/>
  <c r="CN48" s="1"/>
  <c r="BB47"/>
  <c r="BB49" s="1"/>
  <c r="AP47"/>
  <c r="AI47"/>
  <c r="BU45"/>
  <c r="BU49" s="1"/>
  <c r="BO45"/>
  <c r="AP45"/>
  <c r="AP49" s="1"/>
  <c r="AI49" s="1"/>
  <c r="BB59"/>
  <c r="BO59"/>
  <c r="BH59"/>
  <c r="BH61" s="1"/>
  <c r="BB61"/>
  <c r="BH47" l="1"/>
  <c r="CG47"/>
  <c r="CG49" s="1"/>
  <c r="CA49" s="1"/>
  <c r="BO61"/>
  <c r="AP74"/>
  <c r="AI74" s="1"/>
  <c r="Y505"/>
  <c r="BD447"/>
  <c r="BO47"/>
  <c r="BO49" s="1"/>
  <c r="BH49" s="1"/>
  <c r="CN47"/>
  <c r="CG48"/>
  <c r="AP61"/>
  <c r="AI61" s="1"/>
  <c r="AC61" s="1"/>
  <c r="CN45"/>
  <c r="CN49" l="1"/>
  <c r="BD449"/>
  <c r="Y506"/>
  <c r="BA505"/>
  <c r="BA506" s="1"/>
  <c r="AR447"/>
  <c r="AX447"/>
  <c r="AX449" s="1"/>
  <c r="AR449"/>
  <c r="BC73"/>
  <c r="BP73"/>
  <c r="BP74" s="1"/>
  <c r="BI73"/>
  <c r="BI74" s="1"/>
  <c r="BC74"/>
  <c r="BJ447" s="1"/>
  <c r="BM156"/>
  <c r="BZ156"/>
  <c r="BF156"/>
  <c r="BT315"/>
  <c r="BZ315" s="1"/>
  <c r="BT322"/>
  <c r="BZ322" l="1"/>
  <c r="BJ449"/>
  <c r="BP447"/>
  <c r="BP449" s="1"/>
</calcChain>
</file>

<file path=xl/sharedStrings.xml><?xml version="1.0" encoding="utf-8"?>
<sst xmlns="http://schemas.openxmlformats.org/spreadsheetml/2006/main" count="961" uniqueCount="256">
  <si>
    <t>ЗАТВЕРДЖЕНО</t>
  </si>
  <si>
    <t>Наказ Міністерства фінансів України</t>
  </si>
  <si>
    <t>17.07.2015 року № 648</t>
  </si>
  <si>
    <t>(у редакції наказу Міністерства фінансів України від 07 серпня 2019 року N 336)</t>
  </si>
  <si>
    <t>1.  ДЕПАРТАМЕНТ ОХОРОНИ ЗДОРОВ’Я ВІННИЦЬКОЇ МІСЬКОЇ РАДИ</t>
  </si>
  <si>
    <t xml:space="preserve"> (найменування головного розпорядника коштів місцевого бюджету)</t>
  </si>
  <si>
    <t>(код за ЄДРПОУ)</t>
  </si>
  <si>
    <t xml:space="preserve">2.  Департамент охорони здоров'я 
			</t>
  </si>
  <si>
    <t>(найменування відповідального виконавця)</t>
  </si>
  <si>
    <t>3.</t>
  </si>
  <si>
    <t>Багатопрофільна стаціонарна медична допомога населенню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</si>
  <si>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</si>
  <si>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</si>
  <si>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</si>
  <si>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(найменування бюджетної програми згідно з Типовою програмною класифікацією видатків та кредитування місцевого бюджету)</t>
  </si>
  <si>
    <t>(код бюджету)</t>
  </si>
  <si>
    <t>1) мета бюджетної програми, строки її реалізації</t>
  </si>
  <si>
    <t>Розвиток та підтримка закладів, які надають  багатопрофільну стаціонарну медичну допомогу</t>
  </si>
  <si>
    <t>2) завдання бюджетної програми</t>
  </si>
  <si>
    <t>Оплата комунальних послуг та енергоносіїв</t>
  </si>
  <si>
    <t>3) 	підстави реалізації бюджетної програми</t>
  </si>
  <si>
    <t>5. Надходження для виконання бюджетної програми:</t>
  </si>
  <si>
    <t>(грн)</t>
  </si>
  <si>
    <t>Код</t>
  </si>
  <si>
    <t>Найменування</t>
  </si>
  <si>
    <t>загальний
фонд</t>
  </si>
  <si>
    <t>спеціальний фонд</t>
  </si>
  <si>
    <t>у тому числі бюджет розвитку</t>
  </si>
  <si>
    <t>разом (3+4)</t>
  </si>
  <si>
    <t>разом (7+8)</t>
  </si>
  <si>
    <t>разом (11+12)</t>
  </si>
  <si>
    <t>Надходження із загального фонду бюджету</t>
  </si>
  <si>
    <t>Х</t>
  </si>
  <si>
    <t>Власні надходження бюджетних установ (розписати за видами надходжень)</t>
  </si>
  <si>
    <t>X</t>
  </si>
  <si>
    <t>Інші надходження спеціального фонду
(розписати за видами надходжень)</t>
  </si>
  <si>
    <t xml:space="preserve">Кошти, що передаються із загального фонду бюджету до бюджету розвитку (спеціального фонду) </t>
  </si>
  <si>
    <t>УСЬОГО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</si>
  <si>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</si>
  <si>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</si>
  <si>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Субсидії та поточні трансферти підприємствам (установам, організаціям)</t>
  </si>
  <si>
    <t>Капітальні трансферти підприємствам (установам, організаціям)</t>
  </si>
  <si>
    <t>Код Класифікації кредитування бюджету</t>
  </si>
  <si>
    <t>7. Витрати за напрямами використання бюджетних коштів:</t>
  </si>
  <si>
    <t>№ з/п</t>
  </si>
  <si>
    <t>Напрями використання бюджетних коштів</t>
  </si>
  <si>
    <t>Виплата заробітної плати, зі сплатою ЄСВ, медичним працівникам за роботу у постійно діючій військово – лікарській комісії Вінницького об’єднаного міського територіального центру комплектування та соціальної підтримки для проведення медичних оглядів та обстежень</t>
  </si>
  <si>
    <t>8. Результативні показники бюджетної програми:</t>
  </si>
  <si>
    <t>Показники</t>
  </si>
  <si>
    <t>Одиниця виміру</t>
  </si>
  <si>
    <t>Джерело інформації</t>
  </si>
  <si>
    <t>загальний фонд</t>
  </si>
  <si>
    <t>разом (5+6)</t>
  </si>
  <si>
    <t>разом (8+9)</t>
  </si>
  <si>
    <t>Завдання 1</t>
  </si>
  <si>
    <t>затрат</t>
  </si>
  <si>
    <t>обсяг видатків на оплату енергоносіїв</t>
  </si>
  <si>
    <t>грн.</t>
  </si>
  <si>
    <t>Кошторис</t>
  </si>
  <si>
    <t>продукту</t>
  </si>
  <si>
    <t>кількість закладів</t>
  </si>
  <si>
    <t>од.</t>
  </si>
  <si>
    <t>Мережа розпорядників і одержувачів бюджетних коштів бюджету ВМТГ</t>
  </si>
  <si>
    <t>ефективності</t>
  </si>
  <si>
    <t>середні видатки на 1 заклад</t>
  </si>
  <si>
    <t>Розрахунковий показник</t>
  </si>
  <si>
    <t>якості</t>
  </si>
  <si>
    <t>рівень забезпечення потреби</t>
  </si>
  <si>
    <t>відс.</t>
  </si>
  <si>
    <t>Завдання 2</t>
  </si>
  <si>
    <t>Обсяг видатків</t>
  </si>
  <si>
    <t>кількість об'єктів, що планується відремонтувати</t>
  </si>
  <si>
    <t>кв. м.</t>
  </si>
  <si>
    <t>Інвентарна справа</t>
  </si>
  <si>
    <t>загальна площа об'єктів, що потребують ремонту</t>
  </si>
  <si>
    <t>середня вартість ремонту одного об'єкта</t>
  </si>
  <si>
    <t xml:space="preserve">Розрахункові дані </t>
  </si>
  <si>
    <t>питома вага відремонтованої площі у загальній площі об'єктів, що потребують ремонту</t>
  </si>
  <si>
    <t>Завдання 3</t>
  </si>
  <si>
    <t>обсяг видатків</t>
  </si>
  <si>
    <t>кількість одиниць придбаного обладнання</t>
  </si>
  <si>
    <t>середні видатки на придбання одиниці обладнання</t>
  </si>
  <si>
    <t>динаміка кількості придбаного обладнання порівняно з попереднім роком</t>
  </si>
  <si>
    <t>в т.ч. на виплату муніципальної надбавки (оплата праці з нарахуваннями) всього, з них:</t>
  </si>
  <si>
    <t xml:space="preserve"> - працівникам ковідних бригад </t>
  </si>
  <si>
    <t xml:space="preserve"> - іншим працівникам, які залучені до надання медичної допомоги пацієнтам з СOVID-19</t>
  </si>
  <si>
    <t>середньомісячна кількість інших  працівників, які залучені до надання медичної допомоги пацієнтам з СOVID-19</t>
  </si>
  <si>
    <t xml:space="preserve">середньомісячна кількість працівників ковідних бригад </t>
  </si>
  <si>
    <t>середньомісячний розмір муніципальної надбавки на 1-го працівника ковідної бригади</t>
  </si>
  <si>
    <t>середньомісячний розмір муніципальної надбавки на 1-го іншого  працівника, якого залучено до надання медичної допомоги пацієнтам з СOVID-19</t>
  </si>
  <si>
    <t>обсяг видатків на виплату заробітної плати, зі сплатою ЄСВ, медичним працівникам за роботу у ВЛК</t>
  </si>
  <si>
    <t>кількість медичних працівників</t>
  </si>
  <si>
    <t>середньомісячні витрати на заробітну плату з нарахуваннями на 1-го медичного працівника</t>
  </si>
  <si>
    <t>Охорона здоров'я</t>
  </si>
  <si>
    <t>Лікарі</t>
  </si>
  <si>
    <t>Обов'язкові виплати</t>
  </si>
  <si>
    <t>Матеріальна допомога</t>
  </si>
  <si>
    <t>Премії</t>
  </si>
  <si>
    <t>Стимулюючі доплати та надбавки</t>
  </si>
  <si>
    <t>Фахівці з неповною вищою медичною освітою</t>
  </si>
  <si>
    <t>Спеціалісти немедики</t>
  </si>
  <si>
    <t>Молодший персонал</t>
  </si>
  <si>
    <t>Інші</t>
  </si>
  <si>
    <t>в т.ч. оплата праці штатних одиниць за загальним фондом, що враховані також у спеціальному фонді</t>
  </si>
  <si>
    <t>10. Чисельність зайнятих у бюджетних установах:</t>
  </si>
  <si>
    <t>Категорії працівників</t>
  </si>
  <si>
    <t>затверджено</t>
  </si>
  <si>
    <t>фактично зайняті</t>
  </si>
  <si>
    <t>Охорона здоров`я</t>
  </si>
  <si>
    <t>Усього штатних одиниць</t>
  </si>
  <si>
    <t>з них штатні одиниці за загальним фондом, що враховані також у спеціальному фонді</t>
  </si>
  <si>
    <t>11. Місцеві/регіональні програми, які виконуються в межах бюджетної програми:</t>
  </si>
  <si>
    <t>Найменування місцевої/ регіональної програми</t>
  </si>
  <si>
    <t>Коли та яким документом затверджена</t>
  </si>
  <si>
    <t>разом (4+5)</t>
  </si>
  <si>
    <t>разом (10+11)</t>
  </si>
  <si>
    <t>Найменування об'єкта відповідно до проектно-кошторисної документації</t>
  </si>
  <si>
    <t>Строк реалізації об'єкту (рік початку і завершення)</t>
  </si>
  <si>
    <t>Загальна вартість об'єкту</t>
  </si>
  <si>
    <t>Спеціальний фонд (бюджет розвитку)</t>
  </si>
  <si>
    <t>Рівень будівельної готовності               об'єкта  на кінець бюджетного періоду, %</t>
  </si>
  <si>
    <t>0712010    Багатопрофільна стаціонарна медична допомога населенню</t>
  </si>
  <si>
    <t>Код Економічної класифікації видатків бюджету / код Класифікації кредитування бюджету</t>
  </si>
  <si>
    <t>Затверджено з урахуванням змін</t>
  </si>
  <si>
    <t>Касові видатки/ надання кредитів</t>
  </si>
  <si>
    <t>Кредиторська заборгованість на початок минулого бюджетного періоду</t>
  </si>
  <si>
    <t>Кредиторська заборгованість на кінець минулого бюджетного періоду</t>
  </si>
  <si>
    <t>Зміна кредиторської заборгованості (6–5)</t>
  </si>
  <si>
    <t>Погашено кредиторську заборгованість за рахунок коштів</t>
  </si>
  <si>
    <t>Бюджетні зобов’язання (4+6)</t>
  </si>
  <si>
    <t>загального фонду</t>
  </si>
  <si>
    <t>спеціального фонду</t>
  </si>
  <si>
    <t>затверджені призначення</t>
  </si>
  <si>
    <t xml:space="preserve">кредиторська заборгованість на початок поточного бюджетного періоду </t>
  </si>
  <si>
    <t>планується погасити кредиторську заборгованість за рахунок коштів</t>
  </si>
  <si>
    <t>очікуваний обсяг взяття поточних зобов'язань (3-5)</t>
  </si>
  <si>
    <t>граничний обсяг</t>
  </si>
  <si>
    <t>можлива кредиторська заборгованість на початок планового бюджетного періоду  (4-5-6)</t>
  </si>
  <si>
    <t>очікуваний обсяг взяття поточних зобов'язань (8-9)</t>
  </si>
  <si>
    <t>Причини виникнення заборгованості</t>
  </si>
  <si>
    <t>Вжиті заходи щодо погашення заборгованості</t>
  </si>
  <si>
    <t>Директор департаменту охорони здоров'я ВМР</t>
  </si>
  <si>
    <t>(підпис)</t>
  </si>
  <si>
    <t>Головний бухгалтер</t>
  </si>
  <si>
    <t>площа відремонтованих приміщень, територій</t>
  </si>
  <si>
    <t>Протидія поширенню захворюваності на гостру респіраторну хворобу COVID-19 на території Вінницької міської територіальної громади</t>
  </si>
  <si>
    <t>Придбання обладнання (в т.ч. медичного) і предметів довгострокового користування</t>
  </si>
  <si>
    <t>Проведення капітальних ремонтів</t>
  </si>
  <si>
    <t>2026 рік (прогноз)</t>
  </si>
  <si>
    <t>Завдання 4</t>
  </si>
  <si>
    <t>Завдання 5</t>
  </si>
  <si>
    <t>Завдання 6</t>
  </si>
  <si>
    <t>Придбання медикаментів, виробів медичного призначення та витратних медичних матеріалів</t>
  </si>
  <si>
    <t xml:space="preserve">обсяг видатків </t>
  </si>
  <si>
    <t>Завдання 7</t>
  </si>
  <si>
    <t>Придбання паливно-мастильних  матеріалів</t>
  </si>
  <si>
    <t>Послуги з охорони приміщень</t>
  </si>
  <si>
    <t>Оплата послуг з встановлення ліцензійного програмного забезпечення</t>
  </si>
  <si>
    <t>Проведення поточних ремонтів будівель (в т.ч. приміщень)</t>
  </si>
  <si>
    <t>Завдання 8</t>
  </si>
  <si>
    <t>Оплата послуг з охорони приміщень</t>
  </si>
  <si>
    <t>обсяг видатків на оплату послуг з охорони приміщень</t>
  </si>
  <si>
    <t>Завдання 9</t>
  </si>
  <si>
    <t>обсяг видатків на оплату послуг з встановлення ліцензійного програмного забезпечення</t>
  </si>
  <si>
    <t>кількість робочих місць для встановлення ліцензійного програмного забезпечення</t>
  </si>
  <si>
    <t>середні видатки на 1 робоче місце</t>
  </si>
  <si>
    <t>Завдання 10</t>
  </si>
  <si>
    <t>Проведення поточних ремонтів будівель (в тому числі приміщень)</t>
  </si>
  <si>
    <t>обсяг видатків на проведення поточних ремонтів будівель (в тому числі  приміщень)</t>
  </si>
  <si>
    <t>середні видатки на 1заклад</t>
  </si>
  <si>
    <t>Рішення Вінницької міської ради  "Про бюджет на відповідний рік"</t>
  </si>
  <si>
    <t>середньорічна кількість закладів</t>
  </si>
  <si>
    <t>(код Типової відомчої класифікації видатків та кредитування місцевих бюджетів)</t>
  </si>
  <si>
    <t xml:space="preserve"> (код Типової відомчої класифікації видатків та кредитування місцевих бюджетів)</t>
  </si>
  <si>
    <t xml:space="preserve">Ремонт та технічне обслуговування медичного обладнання </t>
  </si>
  <si>
    <t>обсяг видатків на проведення ремонту та технічного обслуговування медичного обладнання</t>
  </si>
  <si>
    <t>кількість обладнання</t>
  </si>
  <si>
    <t>середні видатки на 1 од. обладнання</t>
  </si>
  <si>
    <t>2020-2024</t>
  </si>
  <si>
    <t>2023-2024</t>
  </si>
  <si>
    <t>Рішення Вінницької міської ради від 24.12.2021 року (зі змінами)</t>
  </si>
  <si>
    <t>Дебіторська заборгованість на 01.01. 2022</t>
  </si>
  <si>
    <t>Дебіторська
заборгованість на 01.01. 2023</t>
  </si>
  <si>
    <t>Очікувана дебіторська
заборгованість на 01.01. 2024</t>
  </si>
  <si>
    <t>Реєстрація бюджетних зобов'язань здійснюється відповідно до наказу МФУ від 23.08.2012 року №938 "Про затвердження Порядку казначейського обслуговування місцевих бюджетів" (зі змінами) та  Порядку реєстрації та обліку бюджетних зобов'язань розпорядників бюджетних коштів та одержувачів бюджетних коштів в органах ДКСУ, який затверджений наказом МФУ від 02.03.2012 року №309</t>
  </si>
  <si>
    <t xml:space="preserve"> </t>
  </si>
  <si>
    <t>9. Структура видатків на оплату праці:</t>
  </si>
  <si>
    <t>Інші об'єкти</t>
  </si>
  <si>
    <t>питома вага закладів, що планується відремонтувати у загальній кількості лікарень</t>
  </si>
  <si>
    <t>кількість закладів, де планується здійснити капремонт</t>
  </si>
  <si>
    <t>середні витрати на проведення капремонту в 1-му закладі</t>
  </si>
  <si>
    <t>Олександр ШИШ</t>
  </si>
  <si>
    <t>(Власне ім'я, ПРІЗВИЩЕ)</t>
  </si>
  <si>
    <t>Любов ДУБ</t>
  </si>
  <si>
    <t>2023 рік (звіт)</t>
  </si>
  <si>
    <t>2024 рік (затверджено)</t>
  </si>
  <si>
    <t>2025 рік (проект)</t>
  </si>
  <si>
    <t>2027 рік (прогноз)</t>
  </si>
  <si>
    <t>1) надходження для виконання бюджетної програми у 2023 -2025 роках:</t>
  </si>
  <si>
    <t>2) надходження для виконання бюджетної програми у 2026 -2027 роках:</t>
  </si>
  <si>
    <t>2) надання кредитів за кодами Класифікації кредитування бюджету у 2023 -2025 роках:</t>
  </si>
  <si>
    <t>1) видатки за кодами Економічної класифікації видатків бюджету у 2023 -2025 роках:</t>
  </si>
  <si>
    <t xml:space="preserve">2023 рік (звіт)			</t>
  </si>
  <si>
    <t xml:space="preserve">2024 рік (затверджено)			</t>
  </si>
  <si>
    <t>1) витрати за напрямами використання бюджетних коштів у 2023 -2025 роках:</t>
  </si>
  <si>
    <t>1) результативні показники бюджетної програми у 2023 - 2025 роках:</t>
  </si>
  <si>
    <t>2) результативні показники бюджетної програми у  2026 - 2027 роках:</t>
  </si>
  <si>
    <t>2024 рік (план)</t>
  </si>
  <si>
    <t>1) місцеві/регіональні програми, які виконуються в межах бюджетної програми у 2023 - 2025 роках:</t>
  </si>
  <si>
    <t>2023рік (звіт)</t>
  </si>
  <si>
    <t>2) місцеві/регіональні програми, які виконуються в межах бюджетної програми у 2026 - 2027 роках:</t>
  </si>
  <si>
    <t xml:space="preserve">12. Об’єкти, які виконуються в межах бюджетної програми за рахунок коштів бюджету розвитку  у  2023  - 2027 роках:											</t>
  </si>
  <si>
    <t>2026 рік  (прогноз)</t>
  </si>
  <si>
    <t xml:space="preserve"> 2027 рік (прогноз)</t>
  </si>
  <si>
    <t>13.Аналіз результатів, досягнутих внаслідок використання коштів загального фонду бюджету у 2023 році, очікувані результати у 2024 році обґрунтування необхідності передбачення витрат на 2025-2027 рр.</t>
  </si>
  <si>
    <t xml:space="preserve"> 14. Бюджетні зобов'язання у 2023 - 2025  роках:</t>
  </si>
  <si>
    <t>1) кредиторська заборгованість місцевого бюджету у  2023 році:</t>
  </si>
  <si>
    <t>3) дебіторська заборгованість у 2023 - 2024  роках:</t>
  </si>
  <si>
    <t xml:space="preserve"> 4) аналіз управління бюджетними зобов'язаннями та пропозиції щодо упорядкування бюджетних зобов'язань у 2025 році.</t>
  </si>
  <si>
    <t>15. Підстави та обґрунтування видатків спеціального фонду на 2025 рік та на 2026 - 2027 роки за рахунок надходжень до спеціального фонду, аналіз результатів, досягнутих внаслідок використання коштів спеціального фонду бюджету у 2023 році, та очікувані результати у  2024 році.</t>
  </si>
  <si>
    <r>
      <t xml:space="preserve">Капітальний ремонт приміщень другого поверху будівлі стаціонару </t>
    </r>
    <r>
      <rPr>
        <b/>
        <i/>
        <sz val="8"/>
        <rFont val="Arial"/>
        <family val="2"/>
        <charset val="204"/>
      </rPr>
      <t>КНП "Вінницька міська клінічна лікарня №3"</t>
    </r>
    <r>
      <rPr>
        <i/>
        <sz val="8"/>
        <rFont val="Arial"/>
        <family val="2"/>
        <charset val="204"/>
      </rPr>
      <t xml:space="preserve">  відділення "Міський центр мікрохірургії ока" по вул. Синьоводська,142 в м.Вінниця</t>
    </r>
  </si>
  <si>
    <r>
      <t xml:space="preserve">Капітальний ремонт вхідної групи з встановленням підйомника в будівлі поліклініки </t>
    </r>
    <r>
      <rPr>
        <b/>
        <i/>
        <sz val="8"/>
        <rFont val="Arial"/>
        <family val="2"/>
        <charset val="204"/>
      </rPr>
      <t>КНП "ВМКЛ №3"</t>
    </r>
    <r>
      <rPr>
        <i/>
        <sz val="8"/>
        <rFont val="Arial"/>
        <family val="2"/>
        <charset val="204"/>
      </rPr>
      <t xml:space="preserve">  по вул. Синьоводська,142 в м.Вінниця</t>
    </r>
  </si>
  <si>
    <r>
      <t xml:space="preserve">Капітальний ремонт мереж господарського-питного та протипожежного водопостачання в підвальних приміщеннях </t>
    </r>
    <r>
      <rPr>
        <b/>
        <i/>
        <sz val="8"/>
        <rFont val="Arial"/>
        <family val="2"/>
        <charset val="204"/>
      </rPr>
      <t>КНП "ВМКЛ ШМД"</t>
    </r>
    <r>
      <rPr>
        <i/>
        <sz val="8"/>
        <rFont val="Arial"/>
        <family val="2"/>
        <charset val="204"/>
      </rPr>
      <t xml:space="preserve"> за адресою: вул. Київська, б. 68</t>
    </r>
  </si>
  <si>
    <r>
      <t xml:space="preserve">Капітальний ремонт приміщень підвалу пологового будинку </t>
    </r>
    <r>
      <rPr>
        <b/>
        <i/>
        <sz val="8"/>
        <rFont val="Arial"/>
        <family val="2"/>
        <charset val="204"/>
      </rPr>
      <t>КНП "ЦМтаД"</t>
    </r>
    <r>
      <rPr>
        <i/>
        <sz val="8"/>
        <rFont val="Arial"/>
        <family val="2"/>
        <charset val="204"/>
      </rPr>
      <t xml:space="preserve"> по вул. Синьоводській,142 (укриття)</t>
    </r>
  </si>
  <si>
    <r>
      <t xml:space="preserve">Капітальний ремонт вентиляційної системи будівлі пологового будинку </t>
    </r>
    <r>
      <rPr>
        <b/>
        <i/>
        <sz val="8"/>
        <rFont val="Arial"/>
        <family val="2"/>
        <charset val="204"/>
      </rPr>
      <t>КНП "ЦМтаД"</t>
    </r>
    <r>
      <rPr>
        <i/>
        <sz val="8"/>
        <rFont val="Arial"/>
        <family val="2"/>
        <charset val="204"/>
      </rPr>
      <t xml:space="preserve"> по вул. Синьоводській,142 </t>
    </r>
  </si>
  <si>
    <r>
      <t xml:space="preserve">Капітальний ремонт ліфтів </t>
    </r>
    <r>
      <rPr>
        <b/>
        <i/>
        <sz val="8"/>
        <rFont val="Arial"/>
        <family val="2"/>
        <charset val="204"/>
      </rPr>
      <t>КНП "ВМКЛ №1"</t>
    </r>
    <r>
      <rPr>
        <i/>
        <sz val="8"/>
        <rFont val="Arial"/>
        <family val="2"/>
        <charset val="204"/>
      </rPr>
      <t xml:space="preserve"> по вул.Хмельницьке шосе, 96 в м.Вінниця</t>
    </r>
  </si>
  <si>
    <r>
      <t xml:space="preserve">Капітальний ремонт ліфта (терапевтичний корпус) </t>
    </r>
    <r>
      <rPr>
        <b/>
        <i/>
        <sz val="8"/>
        <rFont val="Arial"/>
        <family val="2"/>
        <charset val="204"/>
      </rPr>
      <t>КНП "ВМКЛ №1"</t>
    </r>
    <r>
      <rPr>
        <i/>
        <sz val="8"/>
        <rFont val="Arial"/>
        <family val="2"/>
        <charset val="204"/>
      </rPr>
      <t xml:space="preserve"> по вул.Хмельницьке шосе, 96 в м.Вінниця</t>
    </r>
  </si>
  <si>
    <r>
      <t xml:space="preserve">Капітальний ремонт приміщень четвертого поверху пологового будинку міської лікарні </t>
    </r>
    <r>
      <rPr>
        <b/>
        <i/>
        <sz val="8"/>
        <rFont val="Arial"/>
        <family val="2"/>
        <charset val="204"/>
      </rPr>
      <t>"Центр матері та дитини"</t>
    </r>
    <r>
      <rPr>
        <i/>
        <sz val="8"/>
        <rFont val="Arial"/>
        <family val="2"/>
        <charset val="204"/>
      </rPr>
      <t xml:space="preserve"> за адресою: Україна, м.Вінниця, вул.Маяковського, 138 (вул. Синьоводська,142) (коригування 2)</t>
    </r>
  </si>
  <si>
    <r>
      <t xml:space="preserve">Капітальний ремонт системи блискавкозахисту будівель пологового будинку та дитячого стаціонару </t>
    </r>
    <r>
      <rPr>
        <b/>
        <i/>
        <sz val="8"/>
        <rFont val="Arial"/>
        <family val="2"/>
        <charset val="204"/>
      </rPr>
      <t>КНП "ВМКЛ "ЦМтаД</t>
    </r>
    <r>
      <rPr>
        <i/>
        <sz val="8"/>
        <rFont val="Arial"/>
        <family val="2"/>
        <charset val="204"/>
      </rPr>
      <t>" за адресою м.Вінниця, вул. Синьоводська,142 (підготовка об'єктів до опалювального сезону)</t>
    </r>
  </si>
  <si>
    <r>
      <t xml:space="preserve">Капітальний ремонт приміщень п'ятого поверху з заміною інженерних мереж будівлі пологового будинку (літера В) </t>
    </r>
    <r>
      <rPr>
        <b/>
        <i/>
        <sz val="8"/>
        <rFont val="Arial"/>
        <family val="2"/>
        <charset val="204"/>
      </rPr>
      <t xml:space="preserve">КНП "ВМКЛ "ЦМтаД" </t>
    </r>
    <r>
      <rPr>
        <i/>
        <sz val="8"/>
        <rFont val="Arial"/>
        <family val="2"/>
        <charset val="204"/>
      </rPr>
      <t xml:space="preserve">по вул. Синьоводська,142, в м. Вінниці </t>
    </r>
    <r>
      <rPr>
        <b/>
        <i/>
        <sz val="8"/>
        <rFont val="Arial"/>
        <family val="2"/>
        <charset val="204"/>
      </rPr>
      <t>(ПКД)</t>
    </r>
  </si>
  <si>
    <t>2) кредиторська заборгованість місцевого бюджету у  2024 - 2025 роках:</t>
  </si>
  <si>
    <t>БЮДЖЕТНИЙ ЗАПИТ НА 2025 -2027  РОКИ індивідуальний, Форма 2025-2</t>
  </si>
  <si>
    <t>4.	Мета та завдання бюджетної програми  на  2025 - 2027 роки</t>
  </si>
  <si>
    <t>3) видатки за кодами Економічної класифікації видатків бюджету у  2026 - 2027 роках:</t>
  </si>
  <si>
    <t>4) надання кредитів за кодами Класифікації кредитування бюджету у 2026 -2027 роках:</t>
  </si>
  <si>
    <r>
      <t xml:space="preserve">Капітальний ремонт кабінету комп'ютерної томографії </t>
    </r>
    <r>
      <rPr>
        <b/>
        <i/>
        <sz val="8"/>
        <rFont val="Arial"/>
        <family val="2"/>
        <charset val="204"/>
      </rPr>
      <t xml:space="preserve">КНП "ВМКЛ №1" </t>
    </r>
    <r>
      <rPr>
        <i/>
        <sz val="8"/>
        <rFont val="Arial"/>
        <family val="2"/>
        <charset val="204"/>
      </rPr>
      <t>по вул. Хмельницьке шосе,96 в м. Вінниці</t>
    </r>
  </si>
  <si>
    <r>
      <t xml:space="preserve">Капітальний ремонт, монтаж та налагодження системи пожежної сигналізації, керування евакуюванням (в частині мовленєвого оповіщення про пожежу), централізованого пожежного спостереження на об'єкті: Будівля дитячого стаціонару (літ.В) (1-3 поверх) </t>
    </r>
    <r>
      <rPr>
        <b/>
        <i/>
        <sz val="8"/>
        <rFont val="Arial"/>
        <family val="2"/>
        <charset val="204"/>
      </rPr>
      <t xml:space="preserve">КНП "Вінницька міська клінічна лікарня "ЦМтаД" </t>
    </r>
    <r>
      <rPr>
        <i/>
        <sz val="8"/>
        <rFont val="Arial"/>
        <family val="2"/>
        <charset val="204"/>
      </rPr>
      <t>за адресою: м. Вінниця вул. Синьоводська,142</t>
    </r>
  </si>
  <si>
    <r>
      <t xml:space="preserve">Капітальний ремонт, монтаж та налагодження системи пожежної сигналізації, керування евакуюванням (в частині мовленєвого оповіщення про пожежу), централізованого пожежного спостереження на об'єкті: Будівля пологового будинку (літ.Л) (1-3 поверх) </t>
    </r>
    <r>
      <rPr>
        <b/>
        <i/>
        <sz val="8"/>
        <rFont val="Arial"/>
        <family val="2"/>
        <charset val="204"/>
      </rPr>
      <t xml:space="preserve">КНП "Вінницька міська клінічна лікарня "ЦМтаД" </t>
    </r>
    <r>
      <rPr>
        <i/>
        <sz val="8"/>
        <rFont val="Arial"/>
        <family val="2"/>
        <charset val="204"/>
      </rPr>
      <t>за адресою: м. Вінниця вул. Синьоводська,142</t>
    </r>
  </si>
  <si>
    <t xml:space="preserve">Виділені асигнування по спеціальному фонду бюджету на 2025 рік в сумі  13288,216 тис.грн. дадуть можливість здійснити:
- капітальний ремонт приміщення харчоблоку КНП "ВМКЛ ШМД" по вул. Київській,68 в м. Вінниці (ПКД) 
- капітальний ремонт приміщень другого поверху будівлі стаціонару КНП "Вінницька міська клінічна лікарня №3" (терапевтичне відділення) з влаштуванням енергозберігаючих заходів по вул. Синьоводській,142 в м. Вінниці 
- придбання обладнання (в т. ч. медичного) і предметів довгострокового користування для КНП "ВМКЛ "ЦМтаД" (для надання медичної допомоги).
  </t>
  </si>
  <si>
    <r>
      <t xml:space="preserve">Капітальний ремонт приміщення харчоблоку </t>
    </r>
    <r>
      <rPr>
        <b/>
        <i/>
        <sz val="8"/>
        <rFont val="Arial"/>
        <family val="2"/>
        <charset val="204"/>
      </rPr>
      <t>КНП "ВМКЛ ШМД"</t>
    </r>
    <r>
      <rPr>
        <i/>
        <sz val="8"/>
        <rFont val="Arial"/>
        <family val="2"/>
        <charset val="204"/>
      </rPr>
      <t xml:space="preserve"> по вул. Київська,68 в м. Вінниці (ПКД)</t>
    </r>
  </si>
  <si>
    <t>2024-2025</t>
  </si>
  <si>
    <r>
      <t xml:space="preserve">Капітальний ремонт приміщень другого поверху будівлі стаціонару </t>
    </r>
    <r>
      <rPr>
        <b/>
        <i/>
        <sz val="8"/>
        <rFont val="Arial"/>
        <family val="2"/>
        <charset val="204"/>
      </rPr>
      <t xml:space="preserve">КНП "Вінницька міська клінічна лікарня №3" </t>
    </r>
    <r>
      <rPr>
        <i/>
        <sz val="8"/>
        <rFont val="Arial"/>
        <family val="2"/>
        <charset val="204"/>
      </rPr>
      <t>(терапевтичне відділення) з влаштуванням енергозберігаючих заходів по вул. Синьоводській,142 в м. Вінниці</t>
    </r>
  </si>
  <si>
    <t>Виплата заробітної плати, зі сплатою ЄСВ, дитячим лікарям стоматологам</t>
  </si>
  <si>
    <t xml:space="preserve">Оплата послуг з поточного ремонту та технічного обслуговування обладнання, техніки, механізмів, локальної мережі, систем пожежогасіння, охоронної сигналізації, систем вентиляції, ліфтів </t>
  </si>
  <si>
    <t>Завдання 11</t>
  </si>
  <si>
    <t>обсяг видатків на оплату послуг</t>
  </si>
  <si>
    <t>середні видатки на 1 послугу</t>
  </si>
  <si>
    <t xml:space="preserve">кількість послуг </t>
  </si>
  <si>
    <t>Завдання 12</t>
  </si>
  <si>
    <t>обсяг видатків на виплату заробітної плати, зі сплатою ЄСВ, дитячим лікарям стоматологам</t>
  </si>
  <si>
    <t>кількість посад лікарів стоматологів</t>
  </si>
  <si>
    <t>середньомісячні витрати на заробітну плату з нарахуваннями на 1-го лікаря стоматолога</t>
  </si>
  <si>
    <t>2) витрати за напрямами використання бюджетних коштів у 2026 - 2027  роках:</t>
  </si>
  <si>
    <t xml:space="preserve">Бюджетний Кодекс України						
Закон України "Про Державний бюджет України на відповідний рік"						
Наказ Міністерства фінансів України від 20.09.2017 року № 793 "Про затвердження складових Програмної класифікації видатків та кредитування місцевого бюджету" (зі змінами)      
Наказ Міністерства фінансів України від 26.08.2014 року № 836 "Про деякі питання запровадження програмно-цільового методу складання та виконання місцевих бюджетів" (зі змінами) 
Наказ Міністерства фінансів України від 17.07.2015 року № 648 "Про затвердження типових форм бюджетних запитів для формування місцевих бюджетів" (зі змінами) 
Наказ Міністерства фінансів та Міністерства охорони здоров'я України від 26.05 2010 року № 283/437 "Про затвердження Типового переліку бюджетних програм та результативних показників їх виконання для місцевих бюджетів у галузі "Охорона здоров'я" (зі змінами)						
Рішення Вінницької міської ради «Про бюджет на відповідний рік» 
Програма "Здоров'я вінничан на 2022-2025 роки", яка затверджена рішенням Вінницької міської ради від 24.12.2021 року №758 (зі змінами)     </t>
  </si>
  <si>
    <t>"Здоров'я вінничан на 2022-2025 роки"</t>
  </si>
  <si>
    <t xml:space="preserve">Виконання бюджетної програми здійснюється відповідно до затверджених кошторисних призначень на відповідний рік.
Передбаченні видатки у сумі 106509,871 тис.грн на 2025 рік дадуть можливість провести заходи з розвитку та підтримки комунальних некомерційних підприємств, що надають вторинну спеціалізовану медичну допомогу, а саме:
- оплату комунальних послуг та енергоносіїв;
- придбання медикаментів, виробів медичного призначення та витратних матеріалів для КНП;
- придбання паливно-мастильних матеріалів для КНП;
- виплату заробітної плати, зі сплатою ЄСВ, медичним працівникам за роботу в постійно діючій військово-лікарській комісії Вінницького об'єднаного міського територіального центру комплектування та соціальної підтримки для проведення медичних оглядів та обстежень;
- виплату заробітної плати, зі сплатою ЄСВ,  дитячим лікарям стоматологам;
- ремонт та технічне обслуговування медичного обладнання;
- оплата послуг з поточного ремонту та технічного обслуговування обладнання, техніки, механізмів, локальної мережі, систем пожежогасіння, охоронної сигналізації, систем вентиляції, ліфтів для КЦ.
</t>
  </si>
</sst>
</file>

<file path=xl/styles.xml><?xml version="1.0" encoding="utf-8"?>
<styleSheet xmlns="http://schemas.openxmlformats.org/spreadsheetml/2006/main">
  <numFmts count="13">
    <numFmt numFmtId="164" formatCode="00&quot;      &quot;"/>
    <numFmt numFmtId="165" formatCode="00000000&quot;    &quot;"/>
    <numFmt numFmtId="166" formatCode="000"/>
    <numFmt numFmtId="167" formatCode="0000000&quot;  &quot;"/>
    <numFmt numFmtId="168" formatCode="0000&quot;    &quot;"/>
    <numFmt numFmtId="169" formatCode="00000000000"/>
    <numFmt numFmtId="170" formatCode="0&quot;  &quot;"/>
    <numFmt numFmtId="171" formatCode="0.000"/>
    <numFmt numFmtId="172" formatCode="#,##0.000"/>
    <numFmt numFmtId="173" formatCode="#,##0.0"/>
    <numFmt numFmtId="174" formatCode="0.0"/>
    <numFmt numFmtId="175" formatCode="0&quot; рік&quot;"/>
    <numFmt numFmtId="176" formatCode="0&quot; рік &quot;"/>
  </numFmts>
  <fonts count="29"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i/>
      <sz val="8"/>
      <name val="Times New Roman"/>
      <family val="1"/>
      <charset val="204"/>
    </font>
    <font>
      <b/>
      <i/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</font>
    <font>
      <b/>
      <sz val="8"/>
      <name val="Arial"/>
      <family val="2"/>
      <charset val="204"/>
    </font>
    <font>
      <i/>
      <sz val="8"/>
      <name val="Arial"/>
      <family val="2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6"/>
      <name val="Arial"/>
      <family val="2"/>
    </font>
    <font>
      <i/>
      <sz val="8"/>
      <color indexed="8"/>
      <name val="Arial"/>
      <family val="2"/>
      <charset val="204"/>
    </font>
    <font>
      <b/>
      <i/>
      <sz val="8"/>
      <name val="Arial"/>
      <family val="2"/>
      <charset val="204"/>
    </font>
    <font>
      <b/>
      <i/>
      <sz val="10"/>
      <name val="Arial"/>
      <family val="2"/>
      <charset val="204"/>
    </font>
    <font>
      <sz val="9"/>
      <name val="Arial"/>
      <family val="2"/>
    </font>
    <font>
      <sz val="7"/>
      <name val="Arial"/>
      <family val="2"/>
      <charset val="204"/>
    </font>
    <font>
      <sz val="10"/>
      <color indexed="10"/>
      <name val="Arial"/>
      <family val="2"/>
    </font>
    <font>
      <b/>
      <i/>
      <sz val="12"/>
      <name val="Arial"/>
      <family val="2"/>
      <charset val="204"/>
    </font>
    <font>
      <b/>
      <sz val="6"/>
      <name val="Arial"/>
      <family val="2"/>
    </font>
    <font>
      <sz val="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5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81">
    <xf numFmtId="0" fontId="14" fillId="0" borderId="0" xfId="0" applyFont="1"/>
    <xf numFmtId="0" fontId="21" fillId="2" borderId="0" xfId="0" applyFont="1" applyFill="1" applyAlignment="1">
      <alignment horizontal="left"/>
    </xf>
    <xf numFmtId="0" fontId="14" fillId="2" borderId="0" xfId="0" applyFont="1" applyFill="1"/>
    <xf numFmtId="0" fontId="22" fillId="2" borderId="0" xfId="0" applyFont="1" applyFill="1" applyAlignment="1">
      <alignment horizontal="left"/>
    </xf>
    <xf numFmtId="3" fontId="22" fillId="2" borderId="0" xfId="0" applyNumberFormat="1" applyFont="1" applyFill="1" applyAlignment="1">
      <alignment horizontal="left"/>
    </xf>
    <xf numFmtId="0" fontId="26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NumberForma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/>
    </xf>
    <xf numFmtId="0" fontId="15" fillId="2" borderId="0" xfId="0" applyNumberFormat="1" applyFont="1" applyFill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NumberFormat="1" applyFont="1" applyFill="1" applyBorder="1" applyAlignment="1">
      <alignment horizontal="right" vertical="center" wrapText="1"/>
    </xf>
    <xf numFmtId="3" fontId="10" fillId="2" borderId="0" xfId="0" applyNumberFormat="1" applyFont="1" applyFill="1" applyBorder="1" applyAlignment="1">
      <alignment horizontal="right" vertical="center" wrapText="1"/>
    </xf>
    <xf numFmtId="0" fontId="10" fillId="2" borderId="0" xfId="0" applyNumberFormat="1" applyFont="1" applyFill="1" applyAlignment="1">
      <alignment horizontal="center"/>
    </xf>
    <xf numFmtId="0" fontId="17" fillId="2" borderId="0" xfId="0" applyNumberFormat="1" applyFont="1" applyFill="1" applyAlignment="1">
      <alignment horizontal="center"/>
    </xf>
    <xf numFmtId="0" fontId="0" fillId="2" borderId="0" xfId="0" applyNumberFormat="1" applyFill="1" applyAlignment="1">
      <alignment horizontal="center"/>
    </xf>
    <xf numFmtId="0" fontId="17" fillId="2" borderId="0" xfId="0" applyFont="1" applyFill="1"/>
    <xf numFmtId="0" fontId="28" fillId="2" borderId="0" xfId="0" applyFont="1" applyFill="1"/>
    <xf numFmtId="0" fontId="2" fillId="2" borderId="0" xfId="0" applyFont="1" applyFill="1"/>
    <xf numFmtId="3" fontId="14" fillId="2" borderId="0" xfId="0" applyNumberFormat="1" applyFont="1" applyFill="1"/>
    <xf numFmtId="0" fontId="0" fillId="2" borderId="0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 applyBorder="1"/>
    <xf numFmtId="0" fontId="10" fillId="2" borderId="0" xfId="0" applyNumberFormat="1" applyFont="1" applyFill="1" applyBorder="1" applyAlignment="1">
      <alignment vertical="center" wrapText="1"/>
    </xf>
    <xf numFmtId="0" fontId="14" fillId="2" borderId="0" xfId="0" applyFont="1" applyFill="1" applyBorder="1"/>
    <xf numFmtId="0" fontId="0" fillId="2" borderId="0" xfId="0" applyFill="1" applyBorder="1" applyAlignment="1">
      <alignment horizontal="left"/>
    </xf>
    <xf numFmtId="0" fontId="0" fillId="2" borderId="0" xfId="0" applyFill="1"/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left"/>
    </xf>
    <xf numFmtId="0" fontId="24" fillId="2" borderId="0" xfId="0" applyFont="1" applyFill="1"/>
    <xf numFmtId="0" fontId="16" fillId="2" borderId="2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0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left" vertical="center" wrapText="1"/>
    </xf>
    <xf numFmtId="0" fontId="16" fillId="2" borderId="1" xfId="0" applyNumberFormat="1" applyFont="1" applyFill="1" applyBorder="1" applyAlignment="1">
      <alignment horizontal="left" vertical="center" wrapText="1"/>
    </xf>
    <xf numFmtId="0" fontId="16" fillId="2" borderId="3" xfId="0" applyNumberFormat="1" applyFont="1" applyFill="1" applyBorder="1" applyAlignment="1">
      <alignment horizontal="left" vertical="center" wrapText="1"/>
    </xf>
    <xf numFmtId="3" fontId="16" fillId="2" borderId="2" xfId="0" applyNumberFormat="1" applyFont="1" applyFill="1" applyBorder="1" applyAlignment="1">
      <alignment horizontal="center" vertical="center" wrapText="1"/>
    </xf>
    <xf numFmtId="3" fontId="16" fillId="2" borderId="1" xfId="0" applyNumberFormat="1" applyFont="1" applyFill="1" applyBorder="1" applyAlignment="1">
      <alignment horizontal="center" vertical="center" wrapText="1"/>
    </xf>
    <xf numFmtId="3" fontId="16" fillId="2" borderId="3" xfId="0" applyNumberFormat="1" applyFont="1" applyFill="1" applyBorder="1" applyAlignment="1">
      <alignment horizontal="center" vertical="center" wrapText="1"/>
    </xf>
    <xf numFmtId="174" fontId="16" fillId="2" borderId="2" xfId="0" applyNumberFormat="1" applyFont="1" applyFill="1" applyBorder="1" applyAlignment="1">
      <alignment horizontal="center" vertical="center" wrapText="1"/>
    </xf>
    <xf numFmtId="174" fontId="16" fillId="2" borderId="1" xfId="0" applyNumberFormat="1" applyFont="1" applyFill="1" applyBorder="1" applyAlignment="1">
      <alignment horizontal="center" vertical="center" wrapText="1"/>
    </xf>
    <xf numFmtId="174" fontId="16" fillId="2" borderId="3" xfId="0" applyNumberFormat="1" applyFont="1" applyFill="1" applyBorder="1" applyAlignment="1">
      <alignment horizontal="center" vertical="center" wrapText="1"/>
    </xf>
    <xf numFmtId="0" fontId="21" fillId="2" borderId="2" xfId="0" applyNumberFormat="1" applyFont="1" applyFill="1" applyBorder="1" applyAlignment="1">
      <alignment horizontal="right" vertical="center" wrapText="1"/>
    </xf>
    <xf numFmtId="0" fontId="21" fillId="2" borderId="1" xfId="0" applyNumberFormat="1" applyFont="1" applyFill="1" applyBorder="1" applyAlignment="1">
      <alignment horizontal="right" vertical="center" wrapText="1"/>
    </xf>
    <xf numFmtId="0" fontId="21" fillId="2" borderId="3" xfId="0" applyNumberFormat="1" applyFont="1" applyFill="1" applyBorder="1" applyAlignment="1">
      <alignment horizontal="right" vertical="center" wrapText="1"/>
    </xf>
    <xf numFmtId="0" fontId="10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>
      <alignment horizontal="right" vertical="center" wrapText="1"/>
    </xf>
    <xf numFmtId="0" fontId="0" fillId="2" borderId="0" xfId="0" applyNumberFormat="1" applyFont="1" applyFill="1" applyBorder="1" applyAlignment="1">
      <alignment horizontal="left" vertical="center" wrapText="1"/>
    </xf>
    <xf numFmtId="1" fontId="16" fillId="2" borderId="2" xfId="0" applyNumberFormat="1" applyFont="1" applyFill="1" applyBorder="1" applyAlignment="1">
      <alignment horizontal="center" vertical="center" wrapText="1"/>
    </xf>
    <xf numFmtId="1" fontId="16" fillId="2" borderId="1" xfId="0" applyNumberFormat="1" applyFont="1" applyFill="1" applyBorder="1" applyAlignment="1">
      <alignment horizontal="center" vertical="center" wrapText="1"/>
    </xf>
    <xf numFmtId="1" fontId="16" fillId="2" borderId="3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left" vertical="center" wrapText="1"/>
    </xf>
    <xf numFmtId="1" fontId="0" fillId="2" borderId="0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left" vertical="center" wrapText="1"/>
    </xf>
    <xf numFmtId="0" fontId="23" fillId="2" borderId="0" xfId="0" applyNumberFormat="1" applyFont="1" applyFill="1" applyAlignment="1">
      <alignment horizontal="left" vertical="center" wrapText="1"/>
    </xf>
    <xf numFmtId="0" fontId="6" fillId="2" borderId="0" xfId="0" applyNumberFormat="1" applyFont="1" applyFill="1" applyAlignment="1">
      <alignment horizontal="left" vertical="center" wrapText="1"/>
    </xf>
    <xf numFmtId="0" fontId="10" fillId="2" borderId="0" xfId="0" applyNumberFormat="1" applyFont="1" applyFill="1" applyBorder="1" applyAlignment="1">
      <alignment horizontal="center" vertical="center" wrapText="1"/>
    </xf>
    <xf numFmtId="0" fontId="13" fillId="2" borderId="0" xfId="0" applyNumberFormat="1" applyFont="1" applyFill="1" applyAlignment="1">
      <alignment horizontal="left" vertical="center" wrapText="1"/>
    </xf>
    <xf numFmtId="0" fontId="13" fillId="2" borderId="0" xfId="0" applyNumberFormat="1" applyFont="1" applyFill="1" applyAlignment="1">
      <alignment horizontal="center" vertical="center" wrapText="1"/>
    </xf>
    <xf numFmtId="0" fontId="24" fillId="2" borderId="0" xfId="0" applyNumberFormat="1" applyFont="1" applyFill="1" applyAlignment="1">
      <alignment horizontal="center" vertical="center" wrapText="1"/>
    </xf>
    <xf numFmtId="1" fontId="0" fillId="2" borderId="0" xfId="0" applyNumberFormat="1" applyFont="1" applyFill="1" applyBorder="1" applyAlignment="1">
      <alignment horizontal="right" vertical="center" wrapText="1"/>
    </xf>
    <xf numFmtId="174" fontId="0" fillId="2" borderId="0" xfId="0" applyNumberFormat="1" applyFont="1" applyFill="1" applyBorder="1" applyAlignment="1">
      <alignment horizontal="right" vertical="center" wrapText="1"/>
    </xf>
    <xf numFmtId="0" fontId="21" fillId="2" borderId="2" xfId="0" applyNumberFormat="1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0" fontId="21" fillId="2" borderId="3" xfId="0" applyNumberFormat="1" applyFont="1" applyFill="1" applyBorder="1" applyAlignment="1">
      <alignment horizontal="center" vertical="center" wrapText="1"/>
    </xf>
    <xf numFmtId="1" fontId="0" fillId="2" borderId="4" xfId="0" applyNumberFormat="1" applyFont="1" applyFill="1" applyBorder="1" applyAlignment="1">
      <alignment horizontal="center" vertical="center" wrapText="1"/>
    </xf>
    <xf numFmtId="0" fontId="0" fillId="2" borderId="4" xfId="0" applyNumberFormat="1" applyFill="1" applyBorder="1" applyAlignment="1">
      <alignment horizontal="left" vertical="center" wrapText="1"/>
    </xf>
    <xf numFmtId="0" fontId="0" fillId="2" borderId="4" xfId="0" applyNumberFormat="1" applyFont="1" applyFill="1" applyBorder="1" applyAlignment="1">
      <alignment horizontal="left" vertical="center" wrapText="1"/>
    </xf>
    <xf numFmtId="0" fontId="0" fillId="2" borderId="4" xfId="0" applyNumberFormat="1" applyFont="1" applyFill="1" applyBorder="1" applyAlignment="1">
      <alignment horizontal="center" vertical="center" wrapText="1"/>
    </xf>
    <xf numFmtId="3" fontId="0" fillId="2" borderId="4" xfId="0" applyNumberFormat="1" applyFont="1" applyFill="1" applyBorder="1" applyAlignment="1">
      <alignment horizontal="right" vertical="center" wrapText="1"/>
    </xf>
    <xf numFmtId="0" fontId="0" fillId="2" borderId="0" xfId="0" applyNumberFormat="1" applyFont="1" applyFill="1" applyBorder="1" applyAlignment="1">
      <alignment horizontal="right" vertical="center" wrapText="1"/>
    </xf>
    <xf numFmtId="0" fontId="10" fillId="2" borderId="4" xfId="0" applyNumberFormat="1" applyFont="1" applyFill="1" applyBorder="1" applyAlignment="1">
      <alignment horizontal="left" vertical="center" wrapText="1"/>
    </xf>
    <xf numFmtId="0" fontId="10" fillId="2" borderId="8" xfId="0" applyNumberFormat="1" applyFont="1" applyFill="1" applyBorder="1" applyAlignment="1">
      <alignment horizontal="left" vertical="center" wrapText="1"/>
    </xf>
    <xf numFmtId="0" fontId="10" fillId="2" borderId="9" xfId="0" applyNumberFormat="1" applyFont="1" applyFill="1" applyBorder="1" applyAlignment="1">
      <alignment horizontal="left" vertical="center" wrapText="1"/>
    </xf>
    <xf numFmtId="0" fontId="0" fillId="2" borderId="4" xfId="0" applyNumberFormat="1" applyFont="1" applyFill="1" applyBorder="1" applyAlignment="1">
      <alignment horizontal="right" vertical="center" wrapText="1"/>
    </xf>
    <xf numFmtId="1" fontId="0" fillId="2" borderId="4" xfId="0" applyNumberFormat="1" applyFont="1" applyFill="1" applyBorder="1" applyAlignment="1">
      <alignment horizontal="right" vertical="center" wrapText="1"/>
    </xf>
    <xf numFmtId="0" fontId="0" fillId="2" borderId="2" xfId="0" applyNumberFormat="1" applyFill="1" applyBorder="1" applyAlignment="1">
      <alignment horizontal="left" vertical="center" wrapText="1"/>
    </xf>
    <xf numFmtId="0" fontId="0" fillId="2" borderId="1" xfId="0" applyNumberFormat="1" applyFont="1" applyFill="1" applyBorder="1" applyAlignment="1">
      <alignment horizontal="left" vertical="center" wrapText="1"/>
    </xf>
    <xf numFmtId="0" fontId="0" fillId="2" borderId="3" xfId="0" applyNumberFormat="1" applyFont="1" applyFill="1" applyBorder="1" applyAlignment="1">
      <alignment horizontal="left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3" xfId="0" applyNumberFormat="1" applyFont="1" applyFill="1" applyBorder="1" applyAlignment="1">
      <alignment horizontal="center" vertical="center" wrapText="1"/>
    </xf>
    <xf numFmtId="3" fontId="0" fillId="2" borderId="2" xfId="0" applyNumberFormat="1" applyFont="1" applyFill="1" applyBorder="1" applyAlignment="1">
      <alignment horizontal="right" vertical="center" wrapText="1"/>
    </xf>
    <xf numFmtId="3" fontId="0" fillId="2" borderId="1" xfId="0" applyNumberFormat="1" applyFont="1" applyFill="1" applyBorder="1" applyAlignment="1">
      <alignment horizontal="right" vertical="center" wrapText="1"/>
    </xf>
    <xf numFmtId="3" fontId="0" fillId="2" borderId="3" xfId="0" applyNumberFormat="1" applyFont="1" applyFill="1" applyBorder="1" applyAlignment="1">
      <alignment horizontal="right" vertical="center" wrapText="1"/>
    </xf>
    <xf numFmtId="3" fontId="14" fillId="2" borderId="2" xfId="1" applyNumberFormat="1" applyFill="1" applyBorder="1" applyAlignment="1">
      <alignment horizontal="right" vertical="center" wrapText="1"/>
    </xf>
    <xf numFmtId="3" fontId="14" fillId="2" borderId="1" xfId="1" applyNumberFormat="1" applyFill="1" applyBorder="1" applyAlignment="1">
      <alignment horizontal="right" vertical="center" wrapText="1"/>
    </xf>
    <xf numFmtId="3" fontId="14" fillId="2" borderId="3" xfId="1" applyNumberFormat="1" applyFill="1" applyBorder="1" applyAlignment="1">
      <alignment horizontal="right" vertical="center" wrapText="1"/>
    </xf>
    <xf numFmtId="172" fontId="0" fillId="2" borderId="9" xfId="0" applyNumberFormat="1" applyFont="1" applyFill="1" applyBorder="1" applyAlignment="1">
      <alignment horizontal="right" vertical="center" wrapText="1"/>
    </xf>
    <xf numFmtId="172" fontId="0" fillId="2" borderId="0" xfId="0" applyNumberFormat="1" applyFont="1" applyFill="1" applyBorder="1" applyAlignment="1">
      <alignment horizontal="right" vertical="center" wrapText="1"/>
    </xf>
    <xf numFmtId="0" fontId="0" fillId="2" borderId="0" xfId="0" applyNumberFormat="1" applyFont="1" applyFill="1" applyBorder="1" applyAlignment="1">
      <alignment horizontal="left" vertical="center" wrapText="1"/>
    </xf>
    <xf numFmtId="0" fontId="10" fillId="2" borderId="0" xfId="0" applyNumberFormat="1" applyFont="1" applyFill="1" applyBorder="1" applyAlignment="1">
      <alignment horizontal="left" vertical="center" wrapText="1"/>
    </xf>
    <xf numFmtId="0" fontId="0" fillId="2" borderId="2" xfId="0" applyNumberFormat="1" applyFont="1" applyFill="1" applyBorder="1" applyAlignment="1">
      <alignment horizontal="left" vertical="center" wrapText="1"/>
    </xf>
    <xf numFmtId="1" fontId="0" fillId="2" borderId="2" xfId="0" applyNumberFormat="1" applyFont="1" applyFill="1" applyBorder="1" applyAlignment="1">
      <alignment horizontal="right" vertical="center" wrapText="1"/>
    </xf>
    <xf numFmtId="1" fontId="0" fillId="2" borderId="1" xfId="0" applyNumberFormat="1" applyFont="1" applyFill="1" applyBorder="1" applyAlignment="1">
      <alignment horizontal="right" vertical="center" wrapText="1"/>
    </xf>
    <xf numFmtId="1" fontId="0" fillId="2" borderId="3" xfId="0" applyNumberFormat="1" applyFont="1" applyFill="1" applyBorder="1" applyAlignment="1">
      <alignment horizontal="right" vertical="center" wrapText="1"/>
    </xf>
    <xf numFmtId="171" fontId="0" fillId="2" borderId="9" xfId="0" applyNumberFormat="1" applyFont="1" applyFill="1" applyBorder="1" applyAlignment="1">
      <alignment horizontal="right" vertical="center" wrapText="1"/>
    </xf>
    <xf numFmtId="171" fontId="0" fillId="2" borderId="0" xfId="0" applyNumberFormat="1" applyFont="1" applyFill="1" applyBorder="1" applyAlignment="1">
      <alignment horizontal="right" vertical="center" wrapText="1"/>
    </xf>
    <xf numFmtId="0" fontId="0" fillId="2" borderId="2" xfId="0" applyNumberFormat="1" applyFont="1" applyFill="1" applyBorder="1" applyAlignment="1">
      <alignment horizontal="right" vertical="center" wrapText="1"/>
    </xf>
    <xf numFmtId="0" fontId="0" fillId="2" borderId="1" xfId="0" applyNumberFormat="1" applyFont="1" applyFill="1" applyBorder="1" applyAlignment="1">
      <alignment horizontal="right" vertical="center" wrapText="1"/>
    </xf>
    <xf numFmtId="0" fontId="0" fillId="2" borderId="3" xfId="0" applyNumberFormat="1" applyFont="1" applyFill="1" applyBorder="1" applyAlignment="1">
      <alignment horizontal="right" vertical="center" wrapText="1"/>
    </xf>
    <xf numFmtId="0" fontId="6" fillId="2" borderId="0" xfId="0" applyNumberFormat="1" applyFont="1" applyFill="1" applyBorder="1" applyAlignment="1">
      <alignment horizontal="left" vertical="center" wrapText="1"/>
    </xf>
    <xf numFmtId="0" fontId="0" fillId="2" borderId="1" xfId="0" applyNumberFormat="1" applyFill="1" applyBorder="1" applyAlignment="1">
      <alignment horizontal="left" vertical="center" wrapText="1"/>
    </xf>
    <xf numFmtId="0" fontId="0" fillId="2" borderId="3" xfId="0" applyNumberFormat="1" applyFill="1" applyBorder="1" applyAlignment="1">
      <alignment horizontal="left" vertical="center" wrapText="1"/>
    </xf>
    <xf numFmtId="3" fontId="0" fillId="2" borderId="9" xfId="0" applyNumberFormat="1" applyFont="1" applyFill="1" applyBorder="1" applyAlignment="1">
      <alignment horizontal="right" vertical="center" wrapText="1"/>
    </xf>
    <xf numFmtId="3" fontId="0" fillId="2" borderId="0" xfId="0" applyNumberFormat="1" applyFont="1" applyFill="1" applyBorder="1" applyAlignment="1">
      <alignment horizontal="right" vertical="center" wrapText="1"/>
    </xf>
    <xf numFmtId="174" fontId="0" fillId="2" borderId="4" xfId="0" applyNumberFormat="1" applyFont="1" applyFill="1" applyBorder="1" applyAlignment="1">
      <alignment horizontal="right" vertical="center" wrapText="1"/>
    </xf>
    <xf numFmtId="0" fontId="21" fillId="2" borderId="4" xfId="0" applyNumberFormat="1" applyFont="1" applyFill="1" applyBorder="1" applyAlignment="1">
      <alignment horizontal="right" vertical="center" wrapText="1"/>
    </xf>
    <xf numFmtId="0" fontId="16" fillId="2" borderId="4" xfId="0" applyNumberFormat="1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left" vertical="center" wrapText="1"/>
    </xf>
    <xf numFmtId="0" fontId="16" fillId="2" borderId="1" xfId="0" applyNumberFormat="1" applyFont="1" applyFill="1" applyBorder="1" applyAlignment="1">
      <alignment horizontal="left" vertical="center" wrapText="1"/>
    </xf>
    <xf numFmtId="0" fontId="16" fillId="2" borderId="3" xfId="0" applyNumberFormat="1" applyFont="1" applyFill="1" applyBorder="1" applyAlignment="1">
      <alignment horizontal="left" vertical="center" wrapText="1"/>
    </xf>
    <xf numFmtId="3" fontId="16" fillId="2" borderId="4" xfId="0" applyNumberFormat="1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0" fontId="16" fillId="2" borderId="3" xfId="0" applyNumberFormat="1" applyFont="1" applyFill="1" applyBorder="1" applyAlignment="1">
      <alignment horizontal="center" vertical="center" wrapText="1"/>
    </xf>
    <xf numFmtId="3" fontId="16" fillId="2" borderId="2" xfId="0" applyNumberFormat="1" applyFont="1" applyFill="1" applyBorder="1" applyAlignment="1">
      <alignment horizontal="center" vertical="center" wrapText="1"/>
    </xf>
    <xf numFmtId="3" fontId="16" fillId="2" borderId="1" xfId="0" applyNumberFormat="1" applyFont="1" applyFill="1" applyBorder="1" applyAlignment="1">
      <alignment horizontal="center" vertical="center" wrapText="1"/>
    </xf>
    <xf numFmtId="3" fontId="16" fillId="2" borderId="3" xfId="0" applyNumberFormat="1" applyFont="1" applyFill="1" applyBorder="1" applyAlignment="1">
      <alignment horizontal="center" vertical="center" wrapText="1"/>
    </xf>
    <xf numFmtId="174" fontId="16" fillId="2" borderId="2" xfId="0" applyNumberFormat="1" applyFont="1" applyFill="1" applyBorder="1" applyAlignment="1">
      <alignment horizontal="center" vertical="center" wrapText="1"/>
    </xf>
    <xf numFmtId="174" fontId="16" fillId="2" borderId="1" xfId="0" applyNumberFormat="1" applyFont="1" applyFill="1" applyBorder="1" applyAlignment="1">
      <alignment horizontal="center" vertical="center" wrapText="1"/>
    </xf>
    <xf numFmtId="174" fontId="16" fillId="2" borderId="3" xfId="0" applyNumberFormat="1" applyFont="1" applyFill="1" applyBorder="1" applyAlignment="1">
      <alignment horizontal="center" vertical="center" wrapText="1"/>
    </xf>
    <xf numFmtId="3" fontId="20" fillId="3" borderId="5" xfId="0" applyNumberFormat="1" applyFont="1" applyFill="1" applyBorder="1" applyAlignment="1">
      <alignment horizontal="center" vertical="center" wrapText="1"/>
    </xf>
    <xf numFmtId="3" fontId="20" fillId="3" borderId="6" xfId="0" applyNumberFormat="1" applyFont="1" applyFill="1" applyBorder="1" applyAlignment="1">
      <alignment horizontal="center" vertical="center" wrapText="1"/>
    </xf>
    <xf numFmtId="3" fontId="20" fillId="3" borderId="7" xfId="0" applyNumberFormat="1" applyFont="1" applyFill="1" applyBorder="1" applyAlignment="1">
      <alignment horizontal="center" vertical="center" wrapText="1"/>
    </xf>
    <xf numFmtId="1" fontId="16" fillId="2" borderId="4" xfId="0" applyNumberFormat="1" applyFont="1" applyFill="1" applyBorder="1" applyAlignment="1">
      <alignment horizontal="center" vertical="center" wrapText="1"/>
    </xf>
    <xf numFmtId="0" fontId="21" fillId="2" borderId="2" xfId="0" applyNumberFormat="1" applyFont="1" applyFill="1" applyBorder="1" applyAlignment="1">
      <alignment horizontal="center" vertical="center" wrapText="1"/>
    </xf>
    <xf numFmtId="0" fontId="21" fillId="2" borderId="1" xfId="0" applyNumberFormat="1" applyFont="1" applyFill="1" applyBorder="1" applyAlignment="1">
      <alignment horizontal="center" vertical="center" wrapText="1"/>
    </xf>
    <xf numFmtId="0" fontId="21" fillId="2" borderId="3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Alignment="1">
      <alignment horizontal="left" vertical="center" wrapText="1"/>
    </xf>
    <xf numFmtId="1" fontId="16" fillId="2" borderId="2" xfId="0" applyNumberFormat="1" applyFont="1" applyFill="1" applyBorder="1" applyAlignment="1">
      <alignment horizontal="center" vertical="center" wrapText="1"/>
    </xf>
    <xf numFmtId="1" fontId="16" fillId="2" borderId="1" xfId="0" applyNumberFormat="1" applyFont="1" applyFill="1" applyBorder="1" applyAlignment="1">
      <alignment horizontal="center" vertical="center" wrapText="1"/>
    </xf>
    <xf numFmtId="1" fontId="16" fillId="2" borderId="3" xfId="0" applyNumberFormat="1" applyFont="1" applyFill="1" applyBorder="1" applyAlignment="1">
      <alignment horizontal="center" vertical="center" wrapText="1"/>
    </xf>
    <xf numFmtId="174" fontId="0" fillId="2" borderId="4" xfId="0" applyNumberFormat="1" applyFill="1" applyBorder="1" applyAlignment="1">
      <alignment horizontal="right" vertical="center" wrapText="1"/>
    </xf>
    <xf numFmtId="173" fontId="0" fillId="2" borderId="4" xfId="0" applyNumberFormat="1" applyFont="1" applyFill="1" applyBorder="1" applyAlignment="1">
      <alignment horizontal="right" vertical="center" wrapText="1"/>
    </xf>
    <xf numFmtId="173" fontId="0" fillId="2" borderId="0" xfId="0" applyNumberFormat="1" applyFont="1" applyFill="1" applyBorder="1" applyAlignment="1">
      <alignment horizontal="right" vertical="center" wrapText="1"/>
    </xf>
    <xf numFmtId="4" fontId="0" fillId="2" borderId="0" xfId="0" applyNumberFormat="1" applyFont="1" applyFill="1" applyBorder="1" applyAlignment="1">
      <alignment horizontal="right" vertical="center" wrapText="1"/>
    </xf>
    <xf numFmtId="173" fontId="0" fillId="2" borderId="2" xfId="0" applyNumberFormat="1" applyFont="1" applyFill="1" applyBorder="1" applyAlignment="1">
      <alignment horizontal="right" vertical="center" wrapText="1"/>
    </xf>
    <xf numFmtId="173" fontId="0" fillId="2" borderId="1" xfId="0" applyNumberFormat="1" applyFont="1" applyFill="1" applyBorder="1" applyAlignment="1">
      <alignment horizontal="right" vertical="center" wrapText="1"/>
    </xf>
    <xf numFmtId="173" fontId="0" fillId="2" borderId="3" xfId="0" applyNumberFormat="1" applyFont="1" applyFill="1" applyBorder="1" applyAlignment="1">
      <alignment horizontal="right" vertical="center" wrapText="1"/>
    </xf>
    <xf numFmtId="3" fontId="28" fillId="2" borderId="4" xfId="0" applyNumberFormat="1" applyFont="1" applyFill="1" applyBorder="1" applyAlignment="1">
      <alignment horizontal="right" vertical="center" wrapText="1"/>
    </xf>
    <xf numFmtId="1" fontId="28" fillId="2" borderId="4" xfId="0" applyNumberFormat="1" applyFont="1" applyFill="1" applyBorder="1" applyAlignment="1">
      <alignment horizontal="center" vertical="center" wrapText="1"/>
    </xf>
    <xf numFmtId="0" fontId="28" fillId="2" borderId="4" xfId="0" applyNumberFormat="1" applyFont="1" applyFill="1" applyBorder="1" applyAlignment="1">
      <alignment horizontal="left" vertical="center" wrapText="1"/>
    </xf>
    <xf numFmtId="174" fontId="0" fillId="2" borderId="0" xfId="0" applyNumberFormat="1" applyFont="1" applyFill="1" applyBorder="1" applyAlignment="1">
      <alignment horizontal="right" vertical="center" wrapText="1"/>
    </xf>
    <xf numFmtId="1" fontId="0" fillId="2" borderId="0" xfId="0" applyNumberFormat="1" applyFont="1" applyFill="1" applyBorder="1" applyAlignment="1">
      <alignment horizontal="right" vertical="center" wrapText="1"/>
    </xf>
    <xf numFmtId="3" fontId="14" fillId="2" borderId="4" xfId="1" applyNumberFormat="1" applyFill="1" applyBorder="1" applyAlignment="1">
      <alignment horizontal="right" vertical="center" wrapText="1"/>
    </xf>
    <xf numFmtId="171" fontId="0" fillId="2" borderId="4" xfId="0" applyNumberFormat="1" applyFont="1" applyFill="1" applyBorder="1" applyAlignment="1">
      <alignment horizontal="right" vertical="center" wrapText="1"/>
    </xf>
    <xf numFmtId="172" fontId="0" fillId="2" borderId="4" xfId="0" applyNumberFormat="1" applyFont="1" applyFill="1" applyBorder="1" applyAlignment="1">
      <alignment horizontal="right" vertical="center" wrapText="1"/>
    </xf>
    <xf numFmtId="0" fontId="17" fillId="2" borderId="4" xfId="0" applyNumberFormat="1" applyFont="1" applyFill="1" applyBorder="1" applyAlignment="1">
      <alignment horizontal="right" vertical="center" wrapText="1"/>
    </xf>
    <xf numFmtId="3" fontId="17" fillId="2" borderId="4" xfId="0" applyNumberFormat="1" applyFont="1" applyFill="1" applyBorder="1" applyAlignment="1">
      <alignment horizontal="right" vertical="center" wrapText="1"/>
    </xf>
    <xf numFmtId="3" fontId="21" fillId="2" borderId="4" xfId="0" applyNumberFormat="1" applyFont="1" applyFill="1" applyBorder="1" applyAlignment="1">
      <alignment horizontal="center" vertical="center" wrapText="1"/>
    </xf>
    <xf numFmtId="1" fontId="1" fillId="2" borderId="10" xfId="0" applyNumberFormat="1" applyFont="1" applyFill="1" applyBorder="1" applyAlignment="1">
      <alignment horizontal="center" vertical="center" wrapText="1"/>
    </xf>
    <xf numFmtId="1" fontId="1" fillId="2" borderId="11" xfId="0" applyNumberFormat="1" applyFont="1" applyFill="1" applyBorder="1" applyAlignment="1">
      <alignment horizontal="center" vertical="center" wrapText="1"/>
    </xf>
    <xf numFmtId="0" fontId="21" fillId="2" borderId="2" xfId="0" applyNumberFormat="1" applyFont="1" applyFill="1" applyBorder="1" applyAlignment="1">
      <alignment horizontal="right" vertical="center" wrapText="1"/>
    </xf>
    <xf numFmtId="0" fontId="21" fillId="2" borderId="1" xfId="0" applyNumberFormat="1" applyFont="1" applyFill="1" applyBorder="1" applyAlignment="1">
      <alignment horizontal="right" vertical="center" wrapText="1"/>
    </xf>
    <xf numFmtId="0" fontId="21" fillId="2" borderId="3" xfId="0" applyNumberFormat="1" applyFont="1" applyFill="1" applyBorder="1" applyAlignment="1">
      <alignment horizontal="right" vertical="center" wrapText="1"/>
    </xf>
    <xf numFmtId="0" fontId="13" fillId="2" borderId="0" xfId="0" applyNumberFormat="1" applyFont="1" applyFill="1" applyAlignment="1">
      <alignment horizontal="center" vertical="center" wrapText="1"/>
    </xf>
    <xf numFmtId="0" fontId="13" fillId="2" borderId="0" xfId="0" applyNumberFormat="1" applyFont="1" applyFill="1" applyAlignment="1">
      <alignment horizontal="left" vertical="center" wrapText="1"/>
    </xf>
    <xf numFmtId="0" fontId="10" fillId="2" borderId="4" xfId="0" applyNumberFormat="1" applyFont="1" applyFill="1" applyBorder="1" applyAlignment="1">
      <alignment horizontal="center" vertical="center" wrapText="1"/>
    </xf>
    <xf numFmtId="0" fontId="24" fillId="2" borderId="0" xfId="0" applyNumberFormat="1" applyFont="1" applyFill="1" applyAlignment="1">
      <alignment horizontal="center" vertical="center" wrapText="1"/>
    </xf>
    <xf numFmtId="0" fontId="12" fillId="2" borderId="0" xfId="0" applyNumberFormat="1" applyFont="1" applyFill="1" applyAlignment="1">
      <alignment horizontal="left" vertical="center" wrapText="1"/>
    </xf>
    <xf numFmtId="0" fontId="13" fillId="2" borderId="12" xfId="0" applyNumberFormat="1" applyFont="1" applyFill="1" applyBorder="1" applyAlignment="1">
      <alignment horizontal="left" vertical="center" wrapText="1"/>
    </xf>
    <xf numFmtId="0" fontId="12" fillId="2" borderId="12" xfId="0" applyNumberFormat="1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>
      <alignment horizontal="right" vertical="center" wrapText="1"/>
    </xf>
    <xf numFmtId="3" fontId="10" fillId="2" borderId="2" xfId="0" applyNumberFormat="1" applyFont="1" applyFill="1" applyBorder="1" applyAlignment="1">
      <alignment horizontal="right" vertical="center" wrapText="1"/>
    </xf>
    <xf numFmtId="0" fontId="10" fillId="2" borderId="2" xfId="0" applyNumberFormat="1" applyFont="1" applyFill="1" applyBorder="1" applyAlignment="1">
      <alignment horizontal="right" vertical="center" wrapText="1"/>
    </xf>
    <xf numFmtId="1" fontId="10" fillId="2" borderId="4" xfId="0" applyNumberFormat="1" applyFont="1" applyFill="1" applyBorder="1" applyAlignment="1">
      <alignment horizontal="center" vertical="center" wrapText="1"/>
    </xf>
    <xf numFmtId="0" fontId="10" fillId="2" borderId="13" xfId="0" applyNumberFormat="1" applyFont="1" applyFill="1" applyBorder="1" applyAlignment="1">
      <alignment horizontal="center" vertical="center" wrapText="1"/>
    </xf>
    <xf numFmtId="1" fontId="0" fillId="2" borderId="10" xfId="0" applyNumberFormat="1" applyFont="1" applyFill="1" applyBorder="1" applyAlignment="1">
      <alignment horizontal="center" vertical="center" wrapText="1"/>
    </xf>
    <xf numFmtId="1" fontId="0" fillId="2" borderId="11" xfId="0" applyNumberFormat="1" applyFont="1" applyFill="1" applyBorder="1" applyAlignment="1">
      <alignment horizontal="center" vertical="center" wrapText="1"/>
    </xf>
    <xf numFmtId="1" fontId="0" fillId="2" borderId="14" xfId="0" applyNumberFormat="1" applyFont="1" applyFill="1" applyBorder="1" applyAlignment="1">
      <alignment horizontal="center" vertical="center" wrapText="1"/>
    </xf>
    <xf numFmtId="1" fontId="0" fillId="2" borderId="13" xfId="0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left" vertical="center" wrapText="1"/>
    </xf>
    <xf numFmtId="0" fontId="27" fillId="2" borderId="10" xfId="0" applyNumberFormat="1" applyFont="1" applyFill="1" applyBorder="1" applyAlignment="1">
      <alignment horizontal="center" vertical="center" wrapText="1"/>
    </xf>
    <xf numFmtId="0" fontId="10" fillId="2" borderId="11" xfId="0" applyNumberFormat="1" applyFont="1" applyFill="1" applyBorder="1" applyAlignment="1">
      <alignment horizontal="center" vertical="center" wrapText="1"/>
    </xf>
    <xf numFmtId="0" fontId="10" fillId="2" borderId="14" xfId="0" applyNumberFormat="1" applyFont="1" applyFill="1" applyBorder="1" applyAlignment="1">
      <alignment horizontal="center" vertical="center" wrapText="1"/>
    </xf>
    <xf numFmtId="3" fontId="10" fillId="2" borderId="15" xfId="0" applyNumberFormat="1" applyFont="1" applyFill="1" applyBorder="1" applyAlignment="1">
      <alignment horizontal="center" vertical="center" wrapText="1"/>
    </xf>
    <xf numFmtId="1" fontId="10" fillId="2" borderId="15" xfId="0" applyNumberFormat="1" applyFont="1" applyFill="1" applyBorder="1" applyAlignment="1">
      <alignment horizontal="center" vertical="center" wrapText="1"/>
    </xf>
    <xf numFmtId="0" fontId="10" fillId="2" borderId="15" xfId="0" applyNumberFormat="1" applyFont="1" applyFill="1" applyBorder="1" applyAlignment="1">
      <alignment horizontal="left" vertical="center" wrapText="1"/>
    </xf>
    <xf numFmtId="3" fontId="17" fillId="2" borderId="15" xfId="0" applyNumberFormat="1" applyFont="1" applyFill="1" applyBorder="1" applyAlignment="1">
      <alignment horizontal="center" vertical="center" wrapText="1"/>
    </xf>
    <xf numFmtId="0" fontId="17" fillId="2" borderId="15" xfId="0" applyNumberFormat="1" applyFont="1" applyFill="1" applyBorder="1" applyAlignment="1">
      <alignment horizontal="center" vertical="center" wrapText="1"/>
    </xf>
    <xf numFmtId="0" fontId="10" fillId="2" borderId="15" xfId="0" applyNumberFormat="1" applyFont="1" applyFill="1" applyBorder="1" applyAlignment="1">
      <alignment horizontal="center" vertical="center" wrapText="1"/>
    </xf>
    <xf numFmtId="0" fontId="10" fillId="2" borderId="16" xfId="0" applyNumberFormat="1" applyFont="1" applyFill="1" applyBorder="1" applyAlignment="1">
      <alignment horizontal="center" vertical="center" wrapText="1"/>
    </xf>
    <xf numFmtId="0" fontId="10" fillId="2" borderId="9" xfId="0" applyNumberFormat="1" applyFont="1" applyFill="1" applyBorder="1" applyAlignment="1">
      <alignment horizontal="center" vertical="center" wrapText="1"/>
    </xf>
    <xf numFmtId="0" fontId="10" fillId="2" borderId="0" xfId="0" applyNumberFormat="1" applyFont="1" applyFill="1" applyBorder="1" applyAlignment="1">
      <alignment horizontal="center" vertical="center" wrapText="1"/>
    </xf>
    <xf numFmtId="0" fontId="10" fillId="2" borderId="17" xfId="0" applyNumberFormat="1" applyFont="1" applyFill="1" applyBorder="1" applyAlignment="1">
      <alignment horizontal="center" vertical="center" wrapText="1"/>
    </xf>
    <xf numFmtId="0" fontId="10" fillId="2" borderId="18" xfId="0" applyNumberFormat="1" applyFont="1" applyFill="1" applyBorder="1" applyAlignment="1">
      <alignment horizontal="center" vertical="center" wrapText="1"/>
    </xf>
    <xf numFmtId="0" fontId="10" fillId="2" borderId="19" xfId="0" applyNumberFormat="1" applyFont="1" applyFill="1" applyBorder="1" applyAlignment="1">
      <alignment horizontal="center" vertical="center" wrapText="1"/>
    </xf>
    <xf numFmtId="0" fontId="10" fillId="2" borderId="20" xfId="0" applyNumberFormat="1" applyFont="1" applyFill="1" applyBorder="1" applyAlignment="1">
      <alignment horizontal="center" vertical="center" wrapText="1"/>
    </xf>
    <xf numFmtId="0" fontId="10" fillId="2" borderId="0" xfId="0" applyNumberFormat="1" applyFont="1" applyFill="1" applyAlignment="1">
      <alignment horizontal="center" vertical="center" wrapText="1"/>
    </xf>
    <xf numFmtId="0" fontId="10" fillId="2" borderId="21" xfId="0" applyNumberFormat="1" applyFont="1" applyFill="1" applyBorder="1" applyAlignment="1">
      <alignment horizontal="center" vertical="center" wrapText="1"/>
    </xf>
    <xf numFmtId="0" fontId="10" fillId="2" borderId="22" xfId="0" applyNumberFormat="1" applyFont="1" applyFill="1" applyBorder="1" applyAlignment="1">
      <alignment horizontal="center" vertical="center" wrapText="1"/>
    </xf>
    <xf numFmtId="175" fontId="10" fillId="2" borderId="23" xfId="0" applyNumberFormat="1" applyFont="1" applyFill="1" applyBorder="1" applyAlignment="1">
      <alignment horizontal="center" vertical="center" wrapText="1"/>
    </xf>
    <xf numFmtId="175" fontId="10" fillId="2" borderId="24" xfId="0" applyNumberFormat="1" applyFont="1" applyFill="1" applyBorder="1" applyAlignment="1">
      <alignment horizontal="center" vertical="center" wrapText="1"/>
    </xf>
    <xf numFmtId="3" fontId="10" fillId="2" borderId="4" xfId="0" applyNumberFormat="1" applyFont="1" applyFill="1" applyBorder="1" applyAlignment="1">
      <alignment horizontal="right" vertical="center" wrapText="1"/>
    </xf>
    <xf numFmtId="0" fontId="10" fillId="2" borderId="33" xfId="0" applyNumberFormat="1" applyFont="1" applyFill="1" applyBorder="1" applyAlignment="1">
      <alignment horizontal="center" vertical="center" wrapText="1"/>
    </xf>
    <xf numFmtId="3" fontId="2" fillId="2" borderId="25" xfId="0" applyNumberFormat="1" applyFont="1" applyFill="1" applyBorder="1" applyAlignment="1">
      <alignment horizontal="center" vertical="center" wrapText="1"/>
    </xf>
    <xf numFmtId="0" fontId="2" fillId="2" borderId="25" xfId="0" applyNumberFormat="1" applyFont="1" applyFill="1" applyBorder="1" applyAlignment="1">
      <alignment horizontal="center" vertical="center" wrapText="1"/>
    </xf>
    <xf numFmtId="0" fontId="10" fillId="2" borderId="26" xfId="0" applyNumberFormat="1" applyFont="1" applyFill="1" applyBorder="1" applyAlignment="1">
      <alignment horizontal="center" vertical="center" wrapText="1"/>
    </xf>
    <xf numFmtId="0" fontId="10" fillId="2" borderId="12" xfId="0" applyNumberFormat="1" applyFont="1" applyFill="1" applyBorder="1" applyAlignment="1">
      <alignment horizontal="center" vertical="center" wrapText="1"/>
    </xf>
    <xf numFmtId="0" fontId="10" fillId="2" borderId="27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>
      <alignment vertical="center" wrapText="1"/>
    </xf>
    <xf numFmtId="0" fontId="10" fillId="2" borderId="23" xfId="0" applyNumberFormat="1" applyFont="1" applyFill="1" applyBorder="1" applyAlignment="1">
      <alignment horizontal="center" vertical="center" wrapText="1"/>
    </xf>
    <xf numFmtId="3" fontId="20" fillId="2" borderId="28" xfId="0" applyNumberFormat="1" applyFont="1" applyFill="1" applyBorder="1" applyAlignment="1">
      <alignment horizontal="center" vertical="center" wrapText="1"/>
    </xf>
    <xf numFmtId="0" fontId="10" fillId="2" borderId="29" xfId="0" applyNumberFormat="1" applyFont="1" applyFill="1" applyBorder="1" applyAlignment="1">
      <alignment horizontal="center" vertical="center" wrapText="1"/>
    </xf>
    <xf numFmtId="0" fontId="10" fillId="2" borderId="30" xfId="0" applyNumberFormat="1" applyFont="1" applyFill="1" applyBorder="1" applyAlignment="1">
      <alignment horizontal="center" vertical="center" wrapText="1"/>
    </xf>
    <xf numFmtId="0" fontId="10" fillId="2" borderId="31" xfId="0" applyNumberFormat="1" applyFont="1" applyFill="1" applyBorder="1" applyAlignment="1">
      <alignment horizontal="center" vertical="center" wrapText="1"/>
    </xf>
    <xf numFmtId="0" fontId="10" fillId="2" borderId="32" xfId="0" applyNumberFormat="1" applyFont="1" applyFill="1" applyBorder="1" applyAlignment="1">
      <alignment horizontal="center" vertical="center" wrapText="1"/>
    </xf>
    <xf numFmtId="0" fontId="21" fillId="2" borderId="4" xfId="0" applyNumberFormat="1" applyFont="1" applyFill="1" applyBorder="1" applyAlignment="1">
      <alignment horizontal="center" vertical="center" wrapText="1"/>
    </xf>
    <xf numFmtId="0" fontId="10" fillId="2" borderId="34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2" borderId="32" xfId="0" applyNumberFormat="1" applyFont="1" applyFill="1" applyBorder="1" applyAlignment="1">
      <alignment horizontal="center" vertical="center" wrapText="1"/>
    </xf>
    <xf numFmtId="0" fontId="6" fillId="2" borderId="30" xfId="0" applyNumberFormat="1" applyFont="1" applyFill="1" applyBorder="1" applyAlignment="1">
      <alignment horizontal="center" vertical="center" wrapText="1"/>
    </xf>
    <xf numFmtId="0" fontId="6" fillId="2" borderId="31" xfId="0" applyNumberFormat="1" applyFont="1" applyFill="1" applyBorder="1" applyAlignment="1">
      <alignment horizontal="center" vertical="center" wrapText="1"/>
    </xf>
    <xf numFmtId="1" fontId="1" fillId="2" borderId="13" xfId="0" applyNumberFormat="1" applyFont="1" applyFill="1" applyBorder="1" applyAlignment="1">
      <alignment horizontal="center" vertical="center" wrapText="1"/>
    </xf>
    <xf numFmtId="0" fontId="10" fillId="2" borderId="24" xfId="0" applyNumberFormat="1" applyFont="1" applyFill="1" applyBorder="1" applyAlignment="1">
      <alignment horizontal="center" vertical="center" wrapText="1"/>
    </xf>
    <xf numFmtId="3" fontId="18" fillId="2" borderId="28" xfId="0" applyNumberFormat="1" applyFont="1" applyFill="1" applyBorder="1" applyAlignment="1">
      <alignment horizontal="right" vertical="center"/>
    </xf>
    <xf numFmtId="3" fontId="18" fillId="2" borderId="35" xfId="0" applyNumberFormat="1" applyFont="1" applyFill="1" applyBorder="1" applyAlignment="1">
      <alignment horizontal="right" vertical="center"/>
    </xf>
    <xf numFmtId="3" fontId="18" fillId="2" borderId="36" xfId="0" applyNumberFormat="1" applyFont="1" applyFill="1" applyBorder="1" applyAlignment="1">
      <alignment horizontal="right" vertical="center"/>
    </xf>
    <xf numFmtId="3" fontId="18" fillId="2" borderId="37" xfId="0" applyNumberFormat="1" applyFont="1" applyFill="1" applyBorder="1" applyAlignment="1">
      <alignment horizontal="right" vertical="center"/>
    </xf>
    <xf numFmtId="3" fontId="18" fillId="2" borderId="38" xfId="0" applyNumberFormat="1" applyFont="1" applyFill="1" applyBorder="1" applyAlignment="1">
      <alignment horizontal="right" vertical="center"/>
    </xf>
    <xf numFmtId="0" fontId="6" fillId="2" borderId="19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3" fontId="15" fillId="2" borderId="4" xfId="0" applyNumberFormat="1" applyFont="1" applyFill="1" applyBorder="1" applyAlignment="1">
      <alignment horizontal="right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right" vertical="center" wrapText="1"/>
    </xf>
    <xf numFmtId="0" fontId="0" fillId="2" borderId="33" xfId="0" applyNumberFormat="1" applyFont="1" applyFill="1" applyBorder="1" applyAlignment="1">
      <alignment horizontal="right" vertical="center" wrapText="1"/>
    </xf>
    <xf numFmtId="0" fontId="0" fillId="2" borderId="33" xfId="0" applyNumberFormat="1" applyFont="1" applyFill="1" applyBorder="1" applyAlignment="1">
      <alignment horizontal="center" vertical="center" wrapText="1"/>
    </xf>
    <xf numFmtId="0" fontId="0" fillId="2" borderId="34" xfId="0" applyNumberFormat="1" applyFont="1" applyFill="1" applyBorder="1" applyAlignment="1">
      <alignment horizontal="right" vertical="center" wrapText="1"/>
    </xf>
    <xf numFmtId="0" fontId="10" fillId="2" borderId="4" xfId="0" applyNumberFormat="1" applyFont="1" applyFill="1" applyBorder="1" applyAlignment="1">
      <alignment horizontal="left" vertical="center" wrapText="1" indent="2"/>
    </xf>
    <xf numFmtId="0" fontId="10" fillId="2" borderId="39" xfId="0" applyNumberFormat="1" applyFont="1" applyFill="1" applyBorder="1" applyAlignment="1">
      <alignment horizontal="right" vertical="center" wrapText="1"/>
    </xf>
    <xf numFmtId="0" fontId="0" fillId="2" borderId="40" xfId="0" applyNumberFormat="1" applyFont="1" applyFill="1" applyBorder="1" applyAlignment="1">
      <alignment horizontal="center" vertical="center" wrapText="1"/>
    </xf>
    <xf numFmtId="0" fontId="19" fillId="2" borderId="41" xfId="0" applyNumberFormat="1" applyFont="1" applyFill="1" applyBorder="1" applyAlignment="1">
      <alignment horizontal="left" vertical="center" wrapText="1"/>
    </xf>
    <xf numFmtId="0" fontId="10" fillId="2" borderId="42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left" vertical="center" wrapText="1"/>
    </xf>
    <xf numFmtId="2" fontId="10" fillId="2" borderId="4" xfId="0" applyNumberFormat="1" applyFont="1" applyFill="1" applyBorder="1" applyAlignment="1">
      <alignment horizontal="right" vertical="center" wrapText="1"/>
    </xf>
    <xf numFmtId="0" fontId="11" fillId="2" borderId="4" xfId="0" applyNumberFormat="1" applyFont="1" applyFill="1" applyBorder="1" applyAlignment="1">
      <alignment horizontal="right" vertical="center" wrapText="1"/>
    </xf>
    <xf numFmtId="0" fontId="11" fillId="2" borderId="39" xfId="0" applyNumberFormat="1" applyFont="1" applyFill="1" applyBorder="1" applyAlignment="1">
      <alignment horizontal="right" vertical="center" wrapText="1"/>
    </xf>
    <xf numFmtId="0" fontId="0" fillId="2" borderId="42" xfId="0" applyNumberFormat="1" applyFont="1" applyFill="1" applyBorder="1" applyAlignment="1">
      <alignment horizontal="center" vertical="center" wrapText="1"/>
    </xf>
    <xf numFmtId="2" fontId="11" fillId="2" borderId="4" xfId="0" applyNumberFormat="1" applyFont="1" applyFill="1" applyBorder="1" applyAlignment="1">
      <alignment horizontal="right" vertical="center" wrapText="1"/>
    </xf>
    <xf numFmtId="0" fontId="9" fillId="2" borderId="15" xfId="0" applyNumberFormat="1" applyFont="1" applyFill="1" applyBorder="1" applyAlignment="1">
      <alignment horizontal="right" vertical="center" wrapText="1"/>
    </xf>
    <xf numFmtId="0" fontId="9" fillId="2" borderId="43" xfId="0" applyNumberFormat="1" applyFont="1" applyFill="1" applyBorder="1" applyAlignment="1">
      <alignment horizontal="right" vertical="center" wrapText="1"/>
    </xf>
    <xf numFmtId="0" fontId="9" fillId="2" borderId="44" xfId="0" applyNumberFormat="1" applyFont="1" applyFill="1" applyBorder="1" applyAlignment="1">
      <alignment horizontal="center" vertical="center" wrapText="1"/>
    </xf>
    <xf numFmtId="0" fontId="9" fillId="2" borderId="15" xfId="0" applyNumberFormat="1" applyFont="1" applyFill="1" applyBorder="1" applyAlignment="1">
      <alignment horizontal="center" vertical="center" wrapText="1"/>
    </xf>
    <xf numFmtId="0" fontId="9" fillId="2" borderId="26" xfId="0" applyNumberFormat="1" applyFont="1" applyFill="1" applyBorder="1" applyAlignment="1">
      <alignment horizontal="left" vertical="center" wrapText="1"/>
    </xf>
    <xf numFmtId="2" fontId="9" fillId="2" borderId="15" xfId="0" applyNumberFormat="1" applyFont="1" applyFill="1" applyBorder="1" applyAlignment="1">
      <alignment horizontal="right" vertical="center" wrapText="1"/>
    </xf>
    <xf numFmtId="1" fontId="15" fillId="2" borderId="4" xfId="0" applyNumberFormat="1" applyFont="1" applyFill="1" applyBorder="1" applyAlignment="1">
      <alignment horizontal="center" vertical="center" wrapText="1"/>
    </xf>
    <xf numFmtId="1" fontId="15" fillId="2" borderId="39" xfId="0" applyNumberFormat="1" applyFont="1" applyFill="1" applyBorder="1" applyAlignment="1">
      <alignment horizontal="center" vertical="center" wrapText="1"/>
    </xf>
    <xf numFmtId="1" fontId="15" fillId="2" borderId="42" xfId="0" applyNumberFormat="1" applyFont="1" applyFill="1" applyBorder="1" applyAlignment="1">
      <alignment horizontal="center" vertical="center" wrapText="1"/>
    </xf>
    <xf numFmtId="0" fontId="17" fillId="2" borderId="16" xfId="0" applyNumberFormat="1" applyFont="1" applyFill="1" applyBorder="1" applyAlignment="1">
      <alignment horizontal="center" vertical="center" wrapText="1"/>
    </xf>
    <xf numFmtId="0" fontId="17" fillId="2" borderId="9" xfId="0" applyNumberFormat="1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center" vertical="center" wrapText="1"/>
    </xf>
    <xf numFmtId="0" fontId="17" fillId="2" borderId="17" xfId="0" applyNumberFormat="1" applyFont="1" applyFill="1" applyBorder="1" applyAlignment="1">
      <alignment horizontal="center" vertical="center" wrapText="1"/>
    </xf>
    <xf numFmtId="0" fontId="17" fillId="2" borderId="18" xfId="0" applyNumberFormat="1" applyFont="1" applyFill="1" applyBorder="1" applyAlignment="1">
      <alignment horizontal="center" vertical="center" wrapText="1"/>
    </xf>
    <xf numFmtId="0" fontId="17" fillId="2" borderId="21" xfId="0" applyNumberFormat="1" applyFont="1" applyFill="1" applyBorder="1" applyAlignment="1">
      <alignment horizontal="center" vertical="center" wrapText="1"/>
    </xf>
    <xf numFmtId="176" fontId="17" fillId="2" borderId="24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center" vertical="center" wrapText="1"/>
    </xf>
    <xf numFmtId="0" fontId="13" fillId="2" borderId="19" xfId="0" applyNumberFormat="1" applyFont="1" applyFill="1" applyBorder="1" applyAlignment="1">
      <alignment horizontal="center" vertical="center" wrapText="1"/>
    </xf>
    <xf numFmtId="0" fontId="13" fillId="2" borderId="20" xfId="0" applyNumberFormat="1" applyFont="1" applyFill="1" applyBorder="1" applyAlignment="1">
      <alignment horizontal="center" vertical="center" wrapText="1"/>
    </xf>
    <xf numFmtId="0" fontId="13" fillId="2" borderId="0" xfId="0" applyNumberFormat="1" applyFont="1" applyFill="1" applyBorder="1" applyAlignment="1">
      <alignment horizontal="center" vertical="center" wrapText="1"/>
    </xf>
    <xf numFmtId="0" fontId="13" fillId="2" borderId="21" xfId="0" applyNumberFormat="1" applyFont="1" applyFill="1" applyBorder="1" applyAlignment="1">
      <alignment horizontal="center" vertical="center" wrapText="1"/>
    </xf>
    <xf numFmtId="0" fontId="13" fillId="2" borderId="45" xfId="0" applyNumberFormat="1" applyFont="1" applyFill="1" applyBorder="1" applyAlignment="1">
      <alignment horizontal="center" vertical="center" wrapText="1"/>
    </xf>
    <xf numFmtId="0" fontId="13" fillId="2" borderId="9" xfId="0" applyNumberFormat="1" applyFont="1" applyFill="1" applyBorder="1" applyAlignment="1">
      <alignment horizontal="center" vertical="center" wrapText="1"/>
    </xf>
    <xf numFmtId="0" fontId="17" fillId="2" borderId="23" xfId="0" applyNumberFormat="1" applyFont="1" applyFill="1" applyBorder="1" applyAlignment="1">
      <alignment horizontal="center" vertical="center" wrapText="1"/>
    </xf>
    <xf numFmtId="175" fontId="17" fillId="2" borderId="23" xfId="0" applyNumberFormat="1" applyFont="1" applyFill="1" applyBorder="1" applyAlignment="1">
      <alignment horizontal="center" vertical="center" wrapText="1"/>
    </xf>
    <xf numFmtId="0" fontId="0" fillId="2" borderId="40" xfId="0" applyNumberFormat="1" applyFont="1" applyFill="1" applyBorder="1" applyAlignment="1">
      <alignment horizontal="left" vertical="center" wrapText="1"/>
    </xf>
    <xf numFmtId="0" fontId="0" fillId="2" borderId="33" xfId="0" applyNumberFormat="1" applyFont="1" applyFill="1" applyBorder="1" applyAlignment="1">
      <alignment horizontal="left" vertical="center" wrapText="1"/>
    </xf>
    <xf numFmtId="0" fontId="10" fillId="2" borderId="42" xfId="0" applyNumberFormat="1" applyFont="1" applyFill="1" applyBorder="1" applyAlignment="1">
      <alignment horizontal="left" vertical="center" wrapText="1"/>
    </xf>
    <xf numFmtId="0" fontId="0" fillId="2" borderId="39" xfId="0" applyNumberFormat="1" applyFont="1" applyFill="1" applyBorder="1" applyAlignment="1">
      <alignment horizontal="right" vertical="center" wrapText="1"/>
    </xf>
    <xf numFmtId="0" fontId="0" fillId="2" borderId="42" xfId="0" applyNumberFormat="1" applyFont="1" applyFill="1" applyBorder="1" applyAlignment="1">
      <alignment horizontal="left" vertical="center" wrapText="1"/>
    </xf>
    <xf numFmtId="0" fontId="9" fillId="2" borderId="44" xfId="0" applyNumberFormat="1" applyFont="1" applyFill="1" applyBorder="1" applyAlignment="1">
      <alignment horizontal="left" vertical="center" wrapText="1"/>
    </xf>
    <xf numFmtId="0" fontId="9" fillId="2" borderId="15" xfId="0" applyNumberFormat="1" applyFont="1" applyFill="1" applyBorder="1" applyAlignment="1">
      <alignment horizontal="left" vertical="center" wrapText="1"/>
    </xf>
    <xf numFmtId="3" fontId="9" fillId="2" borderId="15" xfId="0" applyNumberFormat="1" applyFont="1" applyFill="1" applyBorder="1" applyAlignment="1">
      <alignment horizontal="right" vertical="center" wrapText="1"/>
    </xf>
    <xf numFmtId="1" fontId="10" fillId="2" borderId="39" xfId="0" applyNumberFormat="1" applyFont="1" applyFill="1" applyBorder="1" applyAlignment="1">
      <alignment horizontal="center" vertical="center" wrapText="1"/>
    </xf>
    <xf numFmtId="1" fontId="0" fillId="2" borderId="42" xfId="0" applyNumberFormat="1" applyFont="1" applyFill="1" applyBorder="1" applyAlignment="1">
      <alignment horizontal="center" vertical="center" wrapText="1"/>
    </xf>
    <xf numFmtId="0" fontId="10" fillId="2" borderId="46" xfId="0" applyNumberFormat="1" applyFont="1" applyFill="1" applyBorder="1" applyAlignment="1">
      <alignment horizontal="center" vertical="center" wrapText="1"/>
    </xf>
    <xf numFmtId="0" fontId="10" fillId="2" borderId="36" xfId="0" applyNumberFormat="1" applyFont="1" applyFill="1" applyBorder="1" applyAlignment="1">
      <alignment horizontal="center" vertical="center" wrapText="1"/>
    </xf>
    <xf numFmtId="0" fontId="10" fillId="2" borderId="38" xfId="0" applyNumberFormat="1" applyFont="1" applyFill="1" applyBorder="1" applyAlignment="1">
      <alignment horizontal="center" vertical="center" wrapText="1"/>
    </xf>
    <xf numFmtId="0" fontId="10" fillId="2" borderId="47" xfId="0" applyNumberFormat="1" applyFont="1" applyFill="1" applyBorder="1" applyAlignment="1">
      <alignment horizontal="center" vertical="center" wrapText="1"/>
    </xf>
    <xf numFmtId="175" fontId="10" fillId="2" borderId="46" xfId="0" applyNumberFormat="1" applyFont="1" applyFill="1" applyBorder="1" applyAlignment="1">
      <alignment horizontal="center" vertical="center" wrapText="1"/>
    </xf>
    <xf numFmtId="175" fontId="10" fillId="2" borderId="36" xfId="0" applyNumberFormat="1" applyFont="1" applyFill="1" applyBorder="1" applyAlignment="1">
      <alignment horizontal="center" vertical="center" wrapText="1"/>
    </xf>
    <xf numFmtId="175" fontId="10" fillId="2" borderId="38" xfId="0" applyNumberFormat="1" applyFont="1" applyFill="1" applyBorder="1" applyAlignment="1">
      <alignment horizontal="center" vertical="center" wrapText="1"/>
    </xf>
    <xf numFmtId="3" fontId="0" fillId="2" borderId="4" xfId="0" applyNumberFormat="1" applyFill="1" applyBorder="1" applyAlignment="1">
      <alignment horizontal="right" vertical="center" wrapText="1"/>
    </xf>
    <xf numFmtId="0" fontId="10" fillId="2" borderId="48" xfId="0" applyNumberFormat="1" applyFont="1" applyFill="1" applyBorder="1" applyAlignment="1">
      <alignment horizontal="center" vertical="center" wrapText="1"/>
    </xf>
    <xf numFmtId="4" fontId="0" fillId="2" borderId="4" xfId="0" applyNumberFormat="1" applyFont="1" applyFill="1" applyBorder="1" applyAlignment="1">
      <alignment horizontal="right" vertical="center" wrapText="1"/>
    </xf>
    <xf numFmtId="0" fontId="0" fillId="2" borderId="4" xfId="0" applyNumberFormat="1" applyFill="1" applyBorder="1" applyAlignment="1">
      <alignment horizontal="right" vertical="center" wrapText="1"/>
    </xf>
    <xf numFmtId="173" fontId="0" fillId="2" borderId="4" xfId="0" applyNumberFormat="1" applyFill="1" applyBorder="1" applyAlignment="1">
      <alignment horizontal="right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left" vertical="center" wrapText="1"/>
    </xf>
    <xf numFmtId="0" fontId="14" fillId="2" borderId="4" xfId="1" applyNumberFormat="1" applyFill="1" applyBorder="1" applyAlignment="1">
      <alignment horizontal="right" vertical="center" wrapText="1"/>
    </xf>
    <xf numFmtId="0" fontId="17" fillId="2" borderId="2" xfId="0" applyNumberFormat="1" applyFont="1" applyFill="1" applyBorder="1" applyAlignment="1">
      <alignment horizontal="right" vertical="center" wrapText="1"/>
    </xf>
    <xf numFmtId="0" fontId="17" fillId="2" borderId="1" xfId="0" applyNumberFormat="1" applyFont="1" applyFill="1" applyBorder="1" applyAlignment="1">
      <alignment horizontal="right" vertical="center" wrapText="1"/>
    </xf>
    <xf numFmtId="0" fontId="17" fillId="2" borderId="3" xfId="0" applyNumberFormat="1" applyFont="1" applyFill="1" applyBorder="1" applyAlignment="1">
      <alignment horizontal="right" vertical="center" wrapText="1"/>
    </xf>
    <xf numFmtId="0" fontId="17" fillId="2" borderId="2" xfId="0" applyNumberFormat="1" applyFont="1" applyFill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left" vertical="center" wrapText="1"/>
    </xf>
    <xf numFmtId="0" fontId="17" fillId="2" borderId="3" xfId="0" applyNumberFormat="1" applyFont="1" applyFill="1" applyBorder="1" applyAlignment="1">
      <alignment horizontal="left" vertical="center" wrapText="1"/>
    </xf>
    <xf numFmtId="0" fontId="17" fillId="2" borderId="2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7" fillId="2" borderId="3" xfId="0" applyNumberFormat="1" applyFont="1" applyFill="1" applyBorder="1" applyAlignment="1">
      <alignment horizontal="center" vertical="center" wrapText="1"/>
    </xf>
    <xf numFmtId="0" fontId="10" fillId="2" borderId="45" xfId="0" applyNumberFormat="1" applyFont="1" applyFill="1" applyBorder="1" applyAlignment="1">
      <alignment horizontal="center" vertical="center" wrapText="1"/>
    </xf>
    <xf numFmtId="0" fontId="9" fillId="2" borderId="33" xfId="0" applyNumberFormat="1" applyFont="1" applyFill="1" applyBorder="1" applyAlignment="1">
      <alignment horizontal="center" vertical="center" wrapText="1"/>
    </xf>
    <xf numFmtId="1" fontId="17" fillId="2" borderId="49" xfId="0" applyNumberFormat="1" applyFont="1" applyFill="1" applyBorder="1" applyAlignment="1">
      <alignment horizontal="center" vertical="center" wrapText="1"/>
    </xf>
    <xf numFmtId="0" fontId="9" fillId="2" borderId="18" xfId="0" applyNumberFormat="1" applyFont="1" applyFill="1" applyBorder="1" applyAlignment="1">
      <alignment horizontal="center" vertical="center" wrapText="1"/>
    </xf>
    <xf numFmtId="0" fontId="9" fillId="2" borderId="32" xfId="0" applyNumberFormat="1" applyFont="1" applyFill="1" applyBorder="1" applyAlignment="1">
      <alignment horizontal="center" vertical="center" wrapText="1"/>
    </xf>
    <xf numFmtId="0" fontId="9" fillId="2" borderId="30" xfId="0" applyNumberFormat="1" applyFont="1" applyFill="1" applyBorder="1" applyAlignment="1">
      <alignment horizontal="center" vertical="center" wrapText="1"/>
    </xf>
    <xf numFmtId="0" fontId="9" fillId="2" borderId="31" xfId="0" applyNumberFormat="1" applyFont="1" applyFill="1" applyBorder="1" applyAlignment="1">
      <alignment horizontal="center" vertical="center" wrapText="1"/>
    </xf>
    <xf numFmtId="1" fontId="17" fillId="2" borderId="10" xfId="0" applyNumberFormat="1" applyFont="1" applyFill="1" applyBorder="1" applyAlignment="1">
      <alignment horizontal="center" vertical="center" wrapText="1"/>
    </xf>
    <xf numFmtId="1" fontId="17" fillId="2" borderId="50" xfId="0" applyNumberFormat="1" applyFont="1" applyFill="1" applyBorder="1" applyAlignment="1">
      <alignment horizontal="center" vertical="center" wrapText="1"/>
    </xf>
    <xf numFmtId="0" fontId="10" fillId="2" borderId="51" xfId="0" applyNumberFormat="1" applyFont="1" applyFill="1" applyBorder="1" applyAlignment="1">
      <alignment horizontal="center" vertical="center" wrapText="1"/>
    </xf>
    <xf numFmtId="0" fontId="1" fillId="2" borderId="30" xfId="0" applyNumberFormat="1" applyFont="1" applyFill="1" applyBorder="1" applyAlignment="1">
      <alignment horizontal="center" vertical="center" wrapText="1"/>
    </xf>
    <xf numFmtId="0" fontId="8" fillId="2" borderId="0" xfId="0" applyNumberFormat="1" applyFont="1" applyFill="1" applyAlignment="1">
      <alignment horizontal="right" vertical="center" wrapText="1"/>
    </xf>
    <xf numFmtId="170" fontId="17" fillId="2" borderId="4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left" vertical="center" wrapText="1"/>
    </xf>
    <xf numFmtId="0" fontId="21" fillId="2" borderId="4" xfId="0" applyNumberFormat="1" applyFont="1" applyFill="1" applyBorder="1" applyAlignment="1">
      <alignment horizontal="left" vertical="center" wrapText="1"/>
    </xf>
    <xf numFmtId="0" fontId="8" fillId="2" borderId="0" xfId="0" applyNumberFormat="1" applyFont="1" applyFill="1" applyAlignment="1">
      <alignment horizontal="center" vertical="center" wrapText="1"/>
    </xf>
    <xf numFmtId="0" fontId="15" fillId="2" borderId="18" xfId="0" applyNumberFormat="1" applyFont="1" applyFill="1" applyBorder="1" applyAlignment="1">
      <alignment horizontal="center" vertical="center" wrapText="1"/>
    </xf>
    <xf numFmtId="0" fontId="15" fillId="2" borderId="32" xfId="0" applyNumberFormat="1" applyFont="1" applyFill="1" applyBorder="1" applyAlignment="1">
      <alignment horizontal="center" vertical="center" wrapText="1"/>
    </xf>
    <xf numFmtId="0" fontId="15" fillId="2" borderId="30" xfId="0" applyNumberFormat="1" applyFont="1" applyFill="1" applyBorder="1" applyAlignment="1">
      <alignment horizontal="center" vertical="center" wrapText="1"/>
    </xf>
    <xf numFmtId="0" fontId="15" fillId="2" borderId="31" xfId="0" applyNumberFormat="1" applyFont="1" applyFill="1" applyBorder="1" applyAlignment="1">
      <alignment horizontal="center" vertical="center" wrapText="1"/>
    </xf>
    <xf numFmtId="0" fontId="21" fillId="2" borderId="18" xfId="0" applyNumberFormat="1" applyFont="1" applyFill="1" applyBorder="1" applyAlignment="1">
      <alignment horizontal="center" vertical="center" wrapText="1"/>
    </xf>
    <xf numFmtId="0" fontId="21" fillId="2" borderId="32" xfId="0" applyNumberFormat="1" applyFont="1" applyFill="1" applyBorder="1" applyAlignment="1">
      <alignment horizontal="center" vertical="center" wrapText="1"/>
    </xf>
    <xf numFmtId="0" fontId="21" fillId="2" borderId="30" xfId="0" applyNumberFormat="1" applyFont="1" applyFill="1" applyBorder="1" applyAlignment="1">
      <alignment horizontal="center" vertical="center" wrapText="1"/>
    </xf>
    <xf numFmtId="0" fontId="21" fillId="2" borderId="31" xfId="0" applyNumberFormat="1" applyFont="1" applyFill="1" applyBorder="1" applyAlignment="1">
      <alignment horizontal="center" vertical="center" wrapText="1"/>
    </xf>
    <xf numFmtId="0" fontId="15" fillId="2" borderId="19" xfId="0" applyNumberFormat="1" applyFont="1" applyFill="1" applyBorder="1" applyAlignment="1">
      <alignment horizontal="center" vertical="center" wrapText="1"/>
    </xf>
    <xf numFmtId="0" fontId="15" fillId="2" borderId="20" xfId="0" applyNumberFormat="1" applyFont="1" applyFill="1" applyBorder="1" applyAlignment="1">
      <alignment horizontal="center" vertical="center" wrapText="1"/>
    </xf>
    <xf numFmtId="0" fontId="15" fillId="2" borderId="0" xfId="0" applyNumberFormat="1" applyFont="1" applyFill="1" applyAlignment="1">
      <alignment horizontal="center" vertical="center" wrapText="1"/>
    </xf>
    <xf numFmtId="0" fontId="15" fillId="2" borderId="21" xfId="0" applyNumberFormat="1" applyFont="1" applyFill="1" applyBorder="1" applyAlignment="1">
      <alignment horizontal="center" vertical="center" wrapText="1"/>
    </xf>
    <xf numFmtId="0" fontId="15" fillId="2" borderId="29" xfId="0" applyNumberFormat="1" applyFont="1" applyFill="1" applyBorder="1" applyAlignment="1">
      <alignment horizontal="center" vertical="center" wrapText="1"/>
    </xf>
    <xf numFmtId="0" fontId="15" fillId="2" borderId="22" xfId="0" applyNumberFormat="1" applyFont="1" applyFill="1" applyBorder="1" applyAlignment="1">
      <alignment horizontal="center" vertical="center" wrapText="1"/>
    </xf>
    <xf numFmtId="0" fontId="15" fillId="2" borderId="9" xfId="0" applyNumberFormat="1" applyFont="1" applyFill="1" applyBorder="1" applyAlignment="1">
      <alignment horizontal="center" vertical="center" wrapText="1"/>
    </xf>
    <xf numFmtId="0" fontId="15" fillId="2" borderId="23" xfId="0" applyNumberFormat="1" applyFont="1" applyFill="1" applyBorder="1" applyAlignment="1">
      <alignment horizontal="center" vertical="center" wrapText="1"/>
    </xf>
    <xf numFmtId="0" fontId="15" fillId="2" borderId="4" xfId="0" applyNumberFormat="1" applyFont="1" applyFill="1" applyBorder="1" applyAlignment="1">
      <alignment horizontal="right" vertical="center" wrapText="1"/>
    </xf>
    <xf numFmtId="170" fontId="0" fillId="2" borderId="4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3" fontId="17" fillId="2" borderId="2" xfId="0" applyNumberFormat="1" applyFont="1" applyFill="1" applyBorder="1" applyAlignment="1">
      <alignment horizontal="right" vertical="center" wrapText="1"/>
    </xf>
    <xf numFmtId="3" fontId="17" fillId="2" borderId="1" xfId="0" applyNumberFormat="1" applyFont="1" applyFill="1" applyBorder="1" applyAlignment="1">
      <alignment horizontal="right" vertical="center" wrapText="1"/>
    </xf>
    <xf numFmtId="3" fontId="17" fillId="2" borderId="3" xfId="0" applyNumberFormat="1" applyFont="1" applyFill="1" applyBorder="1" applyAlignment="1">
      <alignment horizontal="right" vertical="center" wrapText="1"/>
    </xf>
    <xf numFmtId="0" fontId="15" fillId="2" borderId="16" xfId="0" applyNumberFormat="1" applyFont="1" applyFill="1" applyBorder="1" applyAlignment="1">
      <alignment horizontal="center" vertical="center" wrapText="1"/>
    </xf>
    <xf numFmtId="0" fontId="15" fillId="2" borderId="51" xfId="0" applyNumberFormat="1" applyFont="1" applyFill="1" applyBorder="1" applyAlignment="1">
      <alignment horizontal="center" vertical="center" wrapText="1"/>
    </xf>
    <xf numFmtId="0" fontId="15" fillId="2" borderId="24" xfId="0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Alignment="1">
      <alignment horizontal="left" vertical="top" wrapText="1"/>
    </xf>
    <xf numFmtId="0" fontId="25" fillId="2" borderId="0" xfId="0" applyNumberFormat="1" applyFont="1" applyFill="1" applyAlignment="1">
      <alignment horizontal="left" vertical="center" wrapText="1"/>
    </xf>
    <xf numFmtId="0" fontId="23" fillId="2" borderId="0" xfId="0" applyNumberFormat="1" applyFont="1" applyFill="1" applyAlignment="1">
      <alignment horizontal="center" vertical="top" wrapText="1"/>
    </xf>
    <xf numFmtId="0" fontId="7" fillId="2" borderId="0" xfId="0" applyNumberFormat="1" applyFont="1" applyFill="1" applyAlignment="1">
      <alignment horizontal="left" vertical="center" wrapText="1"/>
    </xf>
    <xf numFmtId="0" fontId="23" fillId="2" borderId="0" xfId="0" applyNumberFormat="1" applyFont="1" applyFill="1" applyAlignment="1">
      <alignment horizontal="left" vertical="top" wrapText="1"/>
    </xf>
    <xf numFmtId="0" fontId="23" fillId="2" borderId="0" xfId="0" applyNumberFormat="1" applyFont="1" applyFill="1" applyAlignment="1">
      <alignment horizontal="left" vertical="center" wrapText="1"/>
    </xf>
    <xf numFmtId="167" fontId="4" fillId="2" borderId="12" xfId="0" applyNumberFormat="1" applyFont="1" applyFill="1" applyBorder="1" applyAlignment="1">
      <alignment horizontal="center" wrapText="1"/>
    </xf>
    <xf numFmtId="1" fontId="4" fillId="2" borderId="12" xfId="0" applyNumberFormat="1" applyFont="1" applyFill="1" applyBorder="1" applyAlignment="1">
      <alignment horizontal="center" wrapText="1"/>
    </xf>
    <xf numFmtId="168" fontId="4" fillId="2" borderId="12" xfId="0" applyNumberFormat="1" applyFont="1" applyFill="1" applyBorder="1" applyAlignment="1">
      <alignment horizontal="center" wrapText="1"/>
    </xf>
    <xf numFmtId="0" fontId="4" fillId="2" borderId="12" xfId="0" applyNumberFormat="1" applyFont="1" applyFill="1" applyBorder="1" applyAlignment="1">
      <alignment horizontal="left" vertical="center" wrapText="1"/>
    </xf>
    <xf numFmtId="169" fontId="4" fillId="2" borderId="12" xfId="0" applyNumberFormat="1" applyFont="1" applyFill="1" applyBorder="1" applyAlignment="1">
      <alignment horizontal="center" wrapText="1"/>
    </xf>
    <xf numFmtId="166" fontId="4" fillId="2" borderId="12" xfId="0" applyNumberFormat="1" applyFont="1" applyFill="1" applyBorder="1" applyAlignment="1">
      <alignment horizontal="center" vertical="center" wrapText="1"/>
    </xf>
    <xf numFmtId="165" fontId="4" fillId="2" borderId="12" xfId="0" applyNumberFormat="1" applyFont="1" applyFill="1" applyBorder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 wrapText="1"/>
    </xf>
    <xf numFmtId="164" fontId="4" fillId="2" borderId="12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left" vertical="center" wrapText="1"/>
    </xf>
    <xf numFmtId="1" fontId="0" fillId="2" borderId="0" xfId="0" applyNumberFormat="1" applyFont="1" applyFill="1" applyBorder="1" applyAlignment="1">
      <alignment horizontal="center" vertical="center" wrapText="1"/>
    </xf>
    <xf numFmtId="171" fontId="0" fillId="2" borderId="0" xfId="0" applyNumberFormat="1" applyFill="1" applyBorder="1" applyAlignment="1">
      <alignment horizontal="right" vertical="center" wrapText="1"/>
    </xf>
    <xf numFmtId="3" fontId="20" fillId="2" borderId="2" xfId="0" applyNumberFormat="1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3" fontId="20" fillId="2" borderId="3" xfId="0" applyNumberFormat="1" applyFont="1" applyFill="1" applyBorder="1" applyAlignment="1">
      <alignment horizontal="center" vertical="center" wrapText="1"/>
    </xf>
    <xf numFmtId="3" fontId="20" fillId="2" borderId="52" xfId="0" applyNumberFormat="1" applyFont="1" applyFill="1" applyBorder="1" applyAlignment="1">
      <alignment horizontal="center" vertical="center" wrapText="1"/>
    </xf>
    <xf numFmtId="3" fontId="20" fillId="2" borderId="53" xfId="0" applyNumberFormat="1" applyFont="1" applyFill="1" applyBorder="1" applyAlignment="1">
      <alignment horizontal="center" vertical="center" wrapText="1"/>
    </xf>
    <xf numFmtId="3" fontId="20" fillId="2" borderId="54" xfId="0" applyNumberFormat="1" applyFont="1" applyFill="1" applyBorder="1" applyAlignment="1">
      <alignment horizontal="center" vertical="center" wrapText="1"/>
    </xf>
    <xf numFmtId="0" fontId="16" fillId="2" borderId="4" xfId="0" applyNumberFormat="1" applyFont="1" applyFill="1" applyBorder="1" applyAlignment="1">
      <alignment horizontal="left" vertical="center" wrapText="1"/>
    </xf>
    <xf numFmtId="0" fontId="12" fillId="2" borderId="4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/>
    <xf numFmtId="0" fontId="14" fillId="2" borderId="3" xfId="0" applyFont="1" applyFill="1" applyBorder="1"/>
    <xf numFmtId="0" fontId="6" fillId="2" borderId="2" xfId="0" applyNumberFormat="1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6" fillId="2" borderId="3" xfId="0" applyNumberFormat="1" applyFont="1" applyFill="1" applyBorder="1" applyAlignment="1">
      <alignment horizontal="left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GT530"/>
  <sheetViews>
    <sheetView tabSelected="1" view="pageBreakPreview" topLeftCell="A502" zoomScale="80" zoomScaleSheetLayoutView="80" workbookViewId="0">
      <selection activeCell="CY17" sqref="CY17"/>
    </sheetView>
  </sheetViews>
  <sheetFormatPr defaultColWidth="10.7109375" defaultRowHeight="13.2"/>
  <cols>
    <col min="1" max="1" width="3.42578125" style="55" customWidth="1"/>
    <col min="2" max="4" width="2.28515625" style="55" customWidth="1"/>
    <col min="5" max="5" width="5.42578125" style="55" customWidth="1"/>
    <col min="6" max="27" width="2.28515625" style="55" customWidth="1"/>
    <col min="28" max="28" width="3.140625" style="55" customWidth="1"/>
    <col min="29" max="33" width="2.28515625" style="55" customWidth="1"/>
    <col min="34" max="34" width="3.5703125" style="55" customWidth="1"/>
    <col min="35" max="58" width="2.28515625" style="55" customWidth="1"/>
    <col min="59" max="59" width="3.28515625" style="55" customWidth="1"/>
    <col min="60" max="83" width="2.28515625" style="55" customWidth="1"/>
    <col min="84" max="84" width="4.7109375" style="55" customWidth="1"/>
    <col min="85" max="106" width="2.28515625" style="55" customWidth="1"/>
    <col min="107" max="107" width="13.85546875" style="2" bestFit="1" customWidth="1"/>
    <col min="108" max="108" width="13.140625" style="2" customWidth="1"/>
    <col min="109" max="109" width="13.7109375" style="2" customWidth="1"/>
    <col min="110" max="110" width="10.42578125" style="2" customWidth="1"/>
    <col min="111" max="111" width="7.28515625" style="2" customWidth="1"/>
    <col min="112" max="112" width="10.7109375" style="2" customWidth="1"/>
    <col min="113" max="113" width="5.42578125" style="2" customWidth="1"/>
    <col min="114" max="114" width="4.140625" style="2" customWidth="1"/>
    <col min="115" max="115" width="11.140625" style="2" customWidth="1"/>
    <col min="116" max="116" width="9.28515625" style="2" customWidth="1"/>
    <col min="117" max="16384" width="10.7109375" style="2"/>
  </cols>
  <sheetData>
    <row r="1" spans="1:103" s="58" customFormat="1" ht="15" customHeight="1">
      <c r="BK1" s="364" t="s">
        <v>0</v>
      </c>
      <c r="BL1" s="364"/>
      <c r="BM1" s="364"/>
      <c r="BN1" s="364"/>
      <c r="BO1" s="364"/>
      <c r="BP1" s="364"/>
      <c r="BQ1" s="364"/>
      <c r="BR1" s="364"/>
      <c r="BS1" s="364"/>
      <c r="BT1" s="364"/>
      <c r="BU1" s="364"/>
      <c r="BV1" s="364"/>
      <c r="BW1" s="364"/>
      <c r="BX1" s="364"/>
      <c r="BY1" s="364"/>
      <c r="BZ1" s="364"/>
      <c r="CA1" s="364"/>
      <c r="CB1" s="364"/>
      <c r="CC1" s="364"/>
      <c r="CD1" s="364"/>
      <c r="CE1" s="364"/>
      <c r="CF1" s="364"/>
      <c r="CG1" s="364"/>
      <c r="CH1" s="364"/>
      <c r="CI1" s="364"/>
      <c r="CJ1" s="364"/>
      <c r="CK1" s="364"/>
      <c r="CL1" s="364"/>
      <c r="CM1" s="364"/>
      <c r="CN1" s="364"/>
      <c r="CO1" s="364"/>
      <c r="CP1" s="364"/>
      <c r="CQ1" s="364"/>
      <c r="CR1" s="364"/>
      <c r="CS1" s="364"/>
      <c r="CT1" s="364"/>
      <c r="CU1" s="364"/>
      <c r="CV1" s="364"/>
      <c r="CW1" s="364"/>
    </row>
    <row r="2" spans="1:103" s="58" customFormat="1" ht="15" customHeight="1">
      <c r="BK2" s="365" t="s">
        <v>1</v>
      </c>
      <c r="BL2" s="365"/>
      <c r="BM2" s="365"/>
      <c r="BN2" s="365"/>
      <c r="BO2" s="365"/>
      <c r="BP2" s="365"/>
      <c r="BQ2" s="365"/>
      <c r="BR2" s="365"/>
      <c r="BS2" s="365"/>
      <c r="BT2" s="365"/>
      <c r="BU2" s="365"/>
      <c r="BV2" s="365"/>
      <c r="BW2" s="365"/>
      <c r="BX2" s="365"/>
      <c r="BY2" s="365"/>
      <c r="BZ2" s="365"/>
      <c r="CA2" s="365"/>
      <c r="CB2" s="365"/>
      <c r="CC2" s="365"/>
      <c r="CD2" s="365"/>
      <c r="CE2" s="365"/>
      <c r="CF2" s="365"/>
      <c r="CG2" s="365"/>
      <c r="CH2" s="365"/>
      <c r="CI2" s="365"/>
      <c r="CJ2" s="365"/>
      <c r="CK2" s="365"/>
      <c r="CL2" s="365"/>
      <c r="CM2" s="365"/>
      <c r="CN2" s="365"/>
      <c r="CO2" s="365"/>
      <c r="CP2" s="365"/>
      <c r="CQ2" s="365"/>
      <c r="CR2" s="365"/>
      <c r="CS2" s="365"/>
      <c r="CT2" s="365"/>
      <c r="CU2" s="365"/>
      <c r="CV2" s="365"/>
      <c r="CW2" s="365"/>
    </row>
    <row r="3" spans="1:103" s="58" customFormat="1" ht="15" customHeight="1">
      <c r="BK3" s="365" t="s">
        <v>2</v>
      </c>
      <c r="BL3" s="365"/>
      <c r="BM3" s="365"/>
      <c r="BN3" s="365"/>
      <c r="BO3" s="365"/>
      <c r="BP3" s="365"/>
      <c r="BQ3" s="365"/>
      <c r="BR3" s="365"/>
      <c r="BS3" s="365"/>
      <c r="BT3" s="365"/>
      <c r="BU3" s="365"/>
      <c r="BV3" s="365"/>
      <c r="BW3" s="365"/>
      <c r="BX3" s="365"/>
      <c r="BY3" s="365"/>
      <c r="BZ3" s="365"/>
      <c r="CA3" s="365"/>
      <c r="CB3" s="365"/>
      <c r="CC3" s="365"/>
      <c r="CD3" s="365"/>
      <c r="CE3" s="365"/>
      <c r="CF3" s="365"/>
      <c r="CG3" s="365"/>
      <c r="CH3" s="365"/>
      <c r="CI3" s="365"/>
      <c r="CJ3" s="365"/>
      <c r="CK3" s="365"/>
      <c r="CL3" s="365"/>
      <c r="CM3" s="365"/>
      <c r="CN3" s="365"/>
      <c r="CO3" s="365"/>
      <c r="CP3" s="365"/>
      <c r="CQ3" s="365"/>
      <c r="CR3" s="365"/>
      <c r="CS3" s="365"/>
      <c r="CT3" s="365"/>
      <c r="CU3" s="365"/>
      <c r="CV3" s="365"/>
      <c r="CW3" s="365"/>
    </row>
    <row r="4" spans="1:103" s="58" customFormat="1" ht="27.75" customHeight="1">
      <c r="BK4" s="365" t="s">
        <v>3</v>
      </c>
      <c r="BL4" s="365"/>
      <c r="BM4" s="365"/>
      <c r="BN4" s="365"/>
      <c r="BO4" s="365"/>
      <c r="BP4" s="365"/>
      <c r="BQ4" s="365"/>
      <c r="BR4" s="365"/>
      <c r="BS4" s="365"/>
      <c r="BT4" s="365"/>
      <c r="BU4" s="365"/>
      <c r="BV4" s="365"/>
      <c r="BW4" s="365"/>
      <c r="BX4" s="365"/>
      <c r="BY4" s="365"/>
      <c r="BZ4" s="365"/>
      <c r="CA4" s="365"/>
      <c r="CB4" s="365"/>
      <c r="CC4" s="365"/>
      <c r="CD4" s="365"/>
      <c r="CE4" s="365"/>
      <c r="CF4" s="365"/>
      <c r="CG4" s="365"/>
      <c r="CH4" s="365"/>
      <c r="CI4" s="365"/>
      <c r="CJ4" s="365"/>
      <c r="CK4" s="365"/>
      <c r="CL4" s="365"/>
      <c r="CM4" s="365"/>
      <c r="CN4" s="365"/>
      <c r="CO4" s="365"/>
      <c r="CP4" s="365"/>
      <c r="CQ4" s="365"/>
      <c r="CR4" s="365"/>
      <c r="CS4" s="365"/>
      <c r="CT4" s="365"/>
      <c r="CU4" s="365"/>
      <c r="CV4" s="365"/>
      <c r="CW4" s="365"/>
    </row>
    <row r="6" spans="1:103" s="8" customFormat="1" ht="18.75" customHeight="1">
      <c r="A6" s="362" t="s">
        <v>231</v>
      </c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  <c r="Q6" s="362"/>
      <c r="R6" s="362"/>
      <c r="S6" s="362"/>
      <c r="T6" s="362"/>
      <c r="U6" s="362"/>
      <c r="V6" s="362"/>
      <c r="W6" s="362"/>
      <c r="X6" s="362"/>
      <c r="Y6" s="362"/>
      <c r="Z6" s="362"/>
      <c r="AA6" s="362"/>
      <c r="AB6" s="362"/>
      <c r="AC6" s="362"/>
      <c r="AD6" s="362"/>
      <c r="AE6" s="362"/>
      <c r="AF6" s="362"/>
      <c r="AG6" s="362"/>
      <c r="AH6" s="362"/>
      <c r="AI6" s="362"/>
      <c r="AJ6" s="362"/>
      <c r="AK6" s="362"/>
      <c r="AL6" s="362"/>
      <c r="AM6" s="362"/>
      <c r="AN6" s="362"/>
      <c r="AO6" s="362"/>
      <c r="AP6" s="362"/>
      <c r="AQ6" s="362"/>
      <c r="AR6" s="362"/>
      <c r="AS6" s="362"/>
      <c r="AT6" s="362"/>
      <c r="AU6" s="362"/>
      <c r="AV6" s="362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62"/>
      <c r="BM6" s="362"/>
      <c r="BN6" s="362"/>
      <c r="BO6" s="362"/>
      <c r="BP6" s="362"/>
      <c r="BQ6" s="362"/>
      <c r="BR6" s="362"/>
      <c r="BS6" s="362"/>
      <c r="BT6" s="362"/>
      <c r="BU6" s="362"/>
      <c r="BV6" s="362"/>
      <c r="BW6" s="362"/>
      <c r="BX6" s="362"/>
      <c r="BY6" s="362"/>
      <c r="BZ6" s="362"/>
      <c r="CA6" s="362"/>
      <c r="CB6" s="362"/>
      <c r="CC6" s="362"/>
      <c r="CD6" s="362"/>
      <c r="CE6" s="362"/>
      <c r="CF6" s="362"/>
      <c r="CG6" s="362"/>
      <c r="CH6" s="362"/>
      <c r="CI6" s="362"/>
      <c r="CJ6" s="362"/>
      <c r="CK6" s="362"/>
      <c r="CL6" s="362"/>
      <c r="CM6" s="362"/>
      <c r="CN6" s="362"/>
      <c r="CO6" s="362"/>
      <c r="CP6" s="362"/>
      <c r="CQ6" s="362"/>
      <c r="CR6" s="362"/>
      <c r="CS6" s="362"/>
      <c r="CT6" s="362"/>
      <c r="CU6" s="362"/>
      <c r="CV6" s="362"/>
      <c r="CW6" s="362"/>
    </row>
    <row r="8" spans="1:103" s="57" customFormat="1" ht="15" customHeight="1">
      <c r="A8" s="358" t="s">
        <v>4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  <c r="Q8" s="358"/>
      <c r="R8" s="358"/>
      <c r="S8" s="358"/>
      <c r="T8" s="358"/>
      <c r="U8" s="358"/>
      <c r="V8" s="358"/>
      <c r="W8" s="358"/>
      <c r="X8" s="358"/>
      <c r="Y8" s="358"/>
      <c r="Z8" s="358"/>
      <c r="AA8" s="358"/>
      <c r="AB8" s="358"/>
      <c r="AC8" s="358"/>
      <c r="AD8" s="358"/>
      <c r="AE8" s="358"/>
      <c r="AF8" s="358"/>
      <c r="AG8" s="358"/>
      <c r="AH8" s="358"/>
      <c r="AI8" s="358"/>
      <c r="AJ8" s="358"/>
      <c r="AK8" s="358"/>
      <c r="AL8" s="358"/>
      <c r="AM8" s="358"/>
      <c r="AN8" s="358"/>
      <c r="AO8" s="358"/>
      <c r="AP8" s="358"/>
      <c r="AQ8" s="358"/>
      <c r="AR8" s="358"/>
      <c r="AS8" s="358"/>
      <c r="AT8" s="358"/>
      <c r="AU8" s="358"/>
      <c r="AV8" s="358"/>
      <c r="AW8" s="358"/>
      <c r="AX8" s="358"/>
      <c r="AY8" s="358"/>
      <c r="AZ8" s="358"/>
      <c r="BA8" s="358"/>
      <c r="BB8" s="358"/>
      <c r="BC8" s="358"/>
      <c r="BD8" s="358"/>
      <c r="BE8" s="358"/>
      <c r="BF8" s="358"/>
      <c r="BG8" s="358"/>
      <c r="BM8" s="363">
        <v>7</v>
      </c>
      <c r="BN8" s="363"/>
      <c r="BO8" s="363"/>
      <c r="BP8" s="363"/>
      <c r="BQ8" s="363"/>
      <c r="BR8" s="363"/>
      <c r="BS8" s="363"/>
      <c r="BT8" s="363"/>
      <c r="BU8" s="363"/>
      <c r="BV8" s="363"/>
      <c r="BW8" s="363"/>
      <c r="BX8" s="363"/>
      <c r="BY8" s="363"/>
      <c r="BZ8" s="363"/>
      <c r="CA8" s="363"/>
      <c r="CB8" s="363"/>
      <c r="CC8" s="363"/>
      <c r="CH8" s="361">
        <v>5484534</v>
      </c>
      <c r="CI8" s="361"/>
      <c r="CJ8" s="361"/>
      <c r="CK8" s="361"/>
      <c r="CL8" s="361"/>
      <c r="CM8" s="361"/>
      <c r="CN8" s="361"/>
      <c r="CO8" s="361"/>
      <c r="CP8" s="361"/>
      <c r="CQ8" s="361"/>
      <c r="CR8" s="361"/>
      <c r="CS8" s="361"/>
      <c r="CT8" s="361"/>
      <c r="CU8" s="361"/>
      <c r="CV8" s="361"/>
      <c r="CW8" s="361"/>
      <c r="CX8" s="361"/>
    </row>
    <row r="9" spans="1:103" s="8" customFormat="1" ht="42.9" customHeight="1">
      <c r="A9" s="353" t="s">
        <v>5</v>
      </c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53"/>
      <c r="AB9" s="353"/>
      <c r="AC9" s="353"/>
      <c r="AD9" s="353"/>
      <c r="AE9" s="353"/>
      <c r="AF9" s="353"/>
      <c r="AG9" s="353"/>
      <c r="AH9" s="353"/>
      <c r="AI9" s="353"/>
      <c r="AJ9" s="353"/>
      <c r="AK9" s="353"/>
      <c r="AL9" s="353"/>
      <c r="AM9" s="353"/>
      <c r="AN9" s="353"/>
      <c r="AO9" s="353"/>
      <c r="AP9" s="353"/>
      <c r="AQ9" s="353"/>
      <c r="AR9" s="353"/>
      <c r="AS9" s="353"/>
      <c r="AT9" s="353"/>
      <c r="AU9" s="353"/>
      <c r="AV9" s="353"/>
      <c r="AW9" s="353"/>
      <c r="AX9" s="353"/>
      <c r="AY9" s="353"/>
      <c r="AZ9" s="353"/>
      <c r="BA9" s="353"/>
      <c r="BB9" s="353"/>
      <c r="BC9" s="353"/>
      <c r="BD9" s="353"/>
      <c r="BE9" s="353"/>
      <c r="BF9" s="353"/>
      <c r="BG9" s="353"/>
      <c r="BH9" s="59"/>
      <c r="BI9" s="59"/>
      <c r="BJ9" s="59"/>
      <c r="BK9" s="59"/>
      <c r="BL9" s="59"/>
      <c r="BM9" s="354" t="s">
        <v>172</v>
      </c>
      <c r="BN9" s="354"/>
      <c r="BO9" s="354"/>
      <c r="BP9" s="354"/>
      <c r="BQ9" s="354"/>
      <c r="BR9" s="354"/>
      <c r="BS9" s="354"/>
      <c r="BT9" s="354"/>
      <c r="BU9" s="354"/>
      <c r="BV9" s="354"/>
      <c r="BW9" s="354"/>
      <c r="BX9" s="354"/>
      <c r="BY9" s="354"/>
      <c r="BZ9" s="354"/>
      <c r="CA9" s="354"/>
      <c r="CB9" s="354"/>
      <c r="CC9" s="354"/>
      <c r="CD9" s="354"/>
      <c r="CE9" s="59"/>
      <c r="CF9" s="59"/>
      <c r="CG9" s="59"/>
      <c r="CH9" s="351" t="s">
        <v>6</v>
      </c>
      <c r="CI9" s="351"/>
      <c r="CJ9" s="351"/>
      <c r="CK9" s="351"/>
      <c r="CL9" s="351"/>
      <c r="CM9" s="351"/>
      <c r="CN9" s="351"/>
      <c r="CO9" s="351"/>
      <c r="CP9" s="351"/>
      <c r="CQ9" s="351"/>
      <c r="CR9" s="351"/>
      <c r="CS9" s="351"/>
      <c r="CT9" s="351"/>
      <c r="CU9" s="351"/>
      <c r="CV9" s="351"/>
      <c r="CW9" s="351"/>
      <c r="CX9" s="351"/>
      <c r="CY9" s="351"/>
    </row>
    <row r="11" spans="1:103" s="57" customFormat="1" ht="28.5" customHeight="1">
      <c r="A11" s="358" t="s">
        <v>7</v>
      </c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8"/>
      <c r="P11" s="358"/>
      <c r="Q11" s="358"/>
      <c r="R11" s="358"/>
      <c r="S11" s="358"/>
      <c r="T11" s="358"/>
      <c r="U11" s="358"/>
      <c r="V11" s="358"/>
      <c r="W11" s="358"/>
      <c r="X11" s="358"/>
      <c r="Y11" s="358"/>
      <c r="Z11" s="358"/>
      <c r="AA11" s="358"/>
      <c r="AB11" s="358"/>
      <c r="AC11" s="358"/>
      <c r="AD11" s="358"/>
      <c r="AE11" s="358"/>
      <c r="AF11" s="358"/>
      <c r="AG11" s="358"/>
      <c r="AH11" s="358"/>
      <c r="AI11" s="358"/>
      <c r="AJ11" s="358"/>
      <c r="AK11" s="358"/>
      <c r="AL11" s="358"/>
      <c r="AM11" s="358"/>
      <c r="AN11" s="358"/>
      <c r="AO11" s="358"/>
      <c r="AP11" s="358"/>
      <c r="AQ11" s="358"/>
      <c r="AR11" s="358"/>
      <c r="AS11" s="358"/>
      <c r="AT11" s="358"/>
      <c r="AU11" s="358"/>
      <c r="AV11" s="358"/>
      <c r="AW11" s="358"/>
      <c r="AX11" s="358"/>
      <c r="AY11" s="358"/>
      <c r="AZ11" s="358"/>
      <c r="BA11" s="358"/>
      <c r="BB11" s="358"/>
      <c r="BC11" s="358"/>
      <c r="BD11" s="358"/>
      <c r="BE11" s="358"/>
      <c r="BF11" s="358"/>
      <c r="BG11" s="358"/>
      <c r="BM11" s="360">
        <v>71</v>
      </c>
      <c r="BN11" s="360"/>
      <c r="BO11" s="360"/>
      <c r="BP11" s="360"/>
      <c r="BQ11" s="360"/>
      <c r="BR11" s="360"/>
      <c r="BS11" s="360"/>
      <c r="BT11" s="360"/>
      <c r="BU11" s="360"/>
      <c r="BV11" s="360"/>
      <c r="BW11" s="360"/>
      <c r="BX11" s="360"/>
      <c r="BY11" s="360"/>
      <c r="BZ11" s="360"/>
      <c r="CA11" s="360"/>
      <c r="CB11" s="360"/>
      <c r="CC11" s="360"/>
      <c r="CH11" s="361">
        <v>5484534</v>
      </c>
      <c r="CI11" s="361"/>
      <c r="CJ11" s="361"/>
      <c r="CK11" s="361"/>
      <c r="CL11" s="361"/>
      <c r="CM11" s="361"/>
      <c r="CN11" s="361"/>
      <c r="CO11" s="361"/>
      <c r="CP11" s="361"/>
      <c r="CQ11" s="361"/>
      <c r="CR11" s="361"/>
      <c r="CS11" s="361"/>
      <c r="CT11" s="361"/>
      <c r="CU11" s="361"/>
      <c r="CV11" s="361"/>
      <c r="CW11" s="361"/>
      <c r="CX11" s="361"/>
    </row>
    <row r="12" spans="1:103" s="8" customFormat="1" ht="46.2" customHeight="1">
      <c r="A12" s="353" t="s">
        <v>8</v>
      </c>
      <c r="B12" s="353"/>
      <c r="C12" s="353"/>
      <c r="D12" s="353"/>
      <c r="E12" s="353"/>
      <c r="F12" s="353"/>
      <c r="G12" s="353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3"/>
      <c r="W12" s="353"/>
      <c r="X12" s="353"/>
      <c r="Y12" s="353"/>
      <c r="Z12" s="353"/>
      <c r="AA12" s="353"/>
      <c r="AB12" s="353"/>
      <c r="AC12" s="353"/>
      <c r="AD12" s="353"/>
      <c r="AE12" s="353"/>
      <c r="AF12" s="353"/>
      <c r="AG12" s="353"/>
      <c r="AH12" s="353"/>
      <c r="AI12" s="353"/>
      <c r="AJ12" s="353"/>
      <c r="AK12" s="353"/>
      <c r="AL12" s="353"/>
      <c r="AM12" s="353"/>
      <c r="AN12" s="353"/>
      <c r="AO12" s="353"/>
      <c r="AP12" s="353"/>
      <c r="AQ12" s="353"/>
      <c r="AR12" s="353"/>
      <c r="AS12" s="353"/>
      <c r="AT12" s="353"/>
      <c r="AU12" s="353"/>
      <c r="AV12" s="353"/>
      <c r="AW12" s="353"/>
      <c r="AX12" s="353"/>
      <c r="AY12" s="353"/>
      <c r="AZ12" s="353"/>
      <c r="BA12" s="353"/>
      <c r="BB12" s="353"/>
      <c r="BC12" s="353"/>
      <c r="BD12" s="353"/>
      <c r="BE12" s="353"/>
      <c r="BF12" s="353"/>
      <c r="BG12" s="353"/>
      <c r="BH12" s="59"/>
      <c r="BI12" s="59"/>
      <c r="BJ12" s="59"/>
      <c r="BK12" s="59"/>
      <c r="BL12" s="59"/>
      <c r="BM12" s="354" t="s">
        <v>173</v>
      </c>
      <c r="BN12" s="354"/>
      <c r="BO12" s="354"/>
      <c r="BP12" s="354"/>
      <c r="BQ12" s="354"/>
      <c r="BR12" s="354"/>
      <c r="BS12" s="354"/>
      <c r="BT12" s="354"/>
      <c r="BU12" s="354"/>
      <c r="BV12" s="354"/>
      <c r="BW12" s="354"/>
      <c r="BX12" s="354"/>
      <c r="BY12" s="354"/>
      <c r="BZ12" s="354"/>
      <c r="CA12" s="354"/>
      <c r="CB12" s="354"/>
      <c r="CC12" s="354"/>
      <c r="CD12" s="59"/>
      <c r="CE12" s="59"/>
      <c r="CF12" s="59"/>
      <c r="CG12" s="59"/>
      <c r="CH12" s="351" t="s">
        <v>6</v>
      </c>
      <c r="CI12" s="351"/>
      <c r="CJ12" s="351"/>
      <c r="CK12" s="351"/>
      <c r="CL12" s="351"/>
      <c r="CM12" s="351"/>
      <c r="CN12" s="351"/>
      <c r="CO12" s="351"/>
      <c r="CP12" s="351"/>
      <c r="CQ12" s="351"/>
      <c r="CR12" s="351"/>
      <c r="CS12" s="351"/>
      <c r="CT12" s="351"/>
      <c r="CU12" s="351"/>
      <c r="CV12" s="351"/>
      <c r="CW12" s="351"/>
      <c r="CX12" s="351"/>
      <c r="CY12" s="351"/>
    </row>
    <row r="14" spans="1:103" s="57" customFormat="1" ht="15" customHeight="1">
      <c r="A14" s="57" t="s">
        <v>9</v>
      </c>
      <c r="B14" s="355">
        <v>712010</v>
      </c>
      <c r="C14" s="355"/>
      <c r="D14" s="355"/>
      <c r="E14" s="355"/>
      <c r="F14" s="355"/>
      <c r="G14" s="355"/>
      <c r="H14" s="355"/>
      <c r="I14" s="355"/>
      <c r="J14" s="355"/>
      <c r="K14" s="355"/>
      <c r="L14" s="355"/>
      <c r="P14" s="356">
        <v>2010</v>
      </c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C14" s="357">
        <v>731</v>
      </c>
      <c r="AD14" s="357"/>
      <c r="AE14" s="357"/>
      <c r="AF14" s="357"/>
      <c r="AG14" s="357"/>
      <c r="AH14" s="357"/>
      <c r="AI14" s="357"/>
      <c r="AJ14" s="357"/>
      <c r="AK14" s="357"/>
      <c r="AL14" s="357"/>
      <c r="AM14" s="357"/>
      <c r="AQ14" s="358" t="s">
        <v>10</v>
      </c>
      <c r="AR14" s="358"/>
      <c r="AS14" s="358"/>
      <c r="AT14" s="358"/>
      <c r="AU14" s="358"/>
      <c r="AV14" s="358"/>
      <c r="AW14" s="358"/>
      <c r="AX14" s="358"/>
      <c r="AY14" s="358"/>
      <c r="AZ14" s="358"/>
      <c r="BA14" s="358"/>
      <c r="BB14" s="358"/>
      <c r="BC14" s="358"/>
      <c r="BD14" s="358"/>
      <c r="BE14" s="358"/>
      <c r="BF14" s="358"/>
      <c r="BG14" s="358"/>
      <c r="BH14" s="358"/>
      <c r="BI14" s="358"/>
      <c r="BJ14" s="358"/>
      <c r="BK14" s="358"/>
      <c r="BL14" s="358"/>
      <c r="BM14" s="358"/>
      <c r="BN14" s="358"/>
      <c r="BO14" s="358"/>
      <c r="BP14" s="358"/>
      <c r="BQ14" s="358"/>
      <c r="BR14" s="358"/>
      <c r="BS14" s="358"/>
      <c r="BT14" s="358"/>
      <c r="BU14" s="358"/>
      <c r="BV14" s="358"/>
      <c r="BW14" s="358"/>
      <c r="BX14" s="358"/>
      <c r="BY14" s="358"/>
      <c r="BZ14" s="358"/>
      <c r="CA14" s="358"/>
      <c r="CB14" s="358"/>
      <c r="CC14" s="358"/>
      <c r="CH14" s="359">
        <v>2536000000</v>
      </c>
      <c r="CI14" s="359"/>
      <c r="CJ14" s="359"/>
      <c r="CK14" s="359"/>
      <c r="CL14" s="359"/>
      <c r="CM14" s="359"/>
      <c r="CN14" s="359"/>
      <c r="CO14" s="359"/>
      <c r="CP14" s="359"/>
      <c r="CQ14" s="359"/>
      <c r="CR14" s="359"/>
      <c r="CS14" s="359"/>
      <c r="CT14" s="359"/>
      <c r="CU14" s="359"/>
      <c r="CV14" s="359"/>
      <c r="CW14" s="359"/>
      <c r="CX14" s="359"/>
    </row>
    <row r="15" spans="1:103" s="8" customFormat="1" ht="69.599999999999994" customHeight="1">
      <c r="B15" s="351" t="s">
        <v>11</v>
      </c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59"/>
      <c r="N15" s="59"/>
      <c r="O15" s="59"/>
      <c r="P15" s="351" t="s">
        <v>12</v>
      </c>
      <c r="Q15" s="351"/>
      <c r="R15" s="351"/>
      <c r="S15" s="351"/>
      <c r="T15" s="351"/>
      <c r="U15" s="351"/>
      <c r="V15" s="351"/>
      <c r="W15" s="351"/>
      <c r="X15" s="351"/>
      <c r="Y15" s="351"/>
      <c r="Z15" s="351"/>
      <c r="AA15" s="59"/>
      <c r="AB15" s="59"/>
      <c r="AC15" s="351" t="s">
        <v>13</v>
      </c>
      <c r="AD15" s="351"/>
      <c r="AE15" s="351"/>
      <c r="AF15" s="351"/>
      <c r="AG15" s="351"/>
      <c r="AH15" s="351"/>
      <c r="AI15" s="351"/>
      <c r="AJ15" s="351"/>
      <c r="AK15" s="351"/>
      <c r="AL15" s="351"/>
      <c r="AM15" s="351"/>
      <c r="AN15" s="59"/>
      <c r="AO15" s="59"/>
      <c r="AP15" s="59"/>
      <c r="AQ15" s="353" t="s">
        <v>14</v>
      </c>
      <c r="AR15" s="353"/>
      <c r="AS15" s="353"/>
      <c r="AT15" s="353"/>
      <c r="AU15" s="353"/>
      <c r="AV15" s="353"/>
      <c r="AW15" s="353"/>
      <c r="AX15" s="353"/>
      <c r="AY15" s="353"/>
      <c r="AZ15" s="353"/>
      <c r="BA15" s="353"/>
      <c r="BB15" s="353"/>
      <c r="BC15" s="353"/>
      <c r="BD15" s="353"/>
      <c r="BE15" s="353"/>
      <c r="BF15" s="353"/>
      <c r="BG15" s="353"/>
      <c r="BH15" s="353"/>
      <c r="BI15" s="353"/>
      <c r="BJ15" s="353"/>
      <c r="BK15" s="353"/>
      <c r="BL15" s="353"/>
      <c r="BM15" s="353"/>
      <c r="BN15" s="353"/>
      <c r="BO15" s="353"/>
      <c r="BP15" s="353"/>
      <c r="BQ15" s="353"/>
      <c r="BR15" s="353"/>
      <c r="BS15" s="353"/>
      <c r="BT15" s="353"/>
      <c r="BU15" s="353"/>
      <c r="BV15" s="353"/>
      <c r="BW15" s="353"/>
      <c r="BX15" s="353"/>
      <c r="BY15" s="353"/>
      <c r="BZ15" s="353"/>
      <c r="CA15" s="353"/>
      <c r="CB15" s="353"/>
      <c r="CC15" s="353"/>
      <c r="CD15" s="59"/>
      <c r="CE15" s="59"/>
      <c r="CF15" s="59"/>
      <c r="CG15" s="59"/>
      <c r="CH15" s="351" t="s">
        <v>15</v>
      </c>
      <c r="CI15" s="351"/>
      <c r="CJ15" s="351"/>
      <c r="CK15" s="351"/>
      <c r="CL15" s="351"/>
      <c r="CM15" s="351"/>
      <c r="CN15" s="351"/>
      <c r="CO15" s="351"/>
      <c r="CP15" s="351"/>
      <c r="CQ15" s="351"/>
      <c r="CR15" s="351"/>
      <c r="CS15" s="351"/>
      <c r="CT15" s="351"/>
      <c r="CU15" s="351"/>
      <c r="CV15" s="351"/>
      <c r="CW15" s="351"/>
      <c r="CX15" s="351"/>
      <c r="CY15" s="351"/>
    </row>
    <row r="16" spans="1:103" hidden="1"/>
    <row r="17" spans="1:103" s="60" customFormat="1" ht="12.75" customHeight="1">
      <c r="A17" s="135" t="s">
        <v>232</v>
      </c>
      <c r="B17" s="135"/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</row>
    <row r="18" spans="1:103" s="60" customFormat="1" ht="13.5" customHeight="1">
      <c r="A18" s="135" t="s">
        <v>16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</row>
    <row r="19" spans="1:103" s="8" customFormat="1" ht="15" customHeight="1">
      <c r="B19" s="352" t="s">
        <v>17</v>
      </c>
      <c r="C19" s="352"/>
      <c r="D19" s="352"/>
      <c r="E19" s="352"/>
      <c r="F19" s="352"/>
      <c r="G19" s="352"/>
      <c r="H19" s="352"/>
      <c r="I19" s="352"/>
      <c r="J19" s="352"/>
      <c r="K19" s="352"/>
      <c r="L19" s="352"/>
      <c r="M19" s="352"/>
      <c r="N19" s="352"/>
      <c r="O19" s="352"/>
      <c r="P19" s="352"/>
      <c r="Q19" s="352"/>
      <c r="R19" s="352"/>
      <c r="S19" s="352"/>
      <c r="T19" s="352"/>
      <c r="U19" s="352"/>
      <c r="V19" s="352"/>
      <c r="W19" s="352"/>
      <c r="X19" s="352"/>
      <c r="Y19" s="352"/>
      <c r="Z19" s="352"/>
      <c r="AA19" s="352"/>
      <c r="AB19" s="352"/>
      <c r="AC19" s="352"/>
      <c r="AD19" s="352"/>
      <c r="AE19" s="352"/>
      <c r="AF19" s="352"/>
      <c r="AG19" s="352"/>
      <c r="AH19" s="352"/>
      <c r="AI19" s="352"/>
      <c r="AJ19" s="352"/>
      <c r="AK19" s="352"/>
      <c r="AL19" s="352"/>
      <c r="AM19" s="352"/>
      <c r="AN19" s="352"/>
      <c r="AO19" s="352"/>
      <c r="AP19" s="352"/>
      <c r="AQ19" s="352"/>
      <c r="AR19" s="352"/>
      <c r="AS19" s="352"/>
      <c r="AT19" s="352"/>
      <c r="AU19" s="352"/>
      <c r="AV19" s="352"/>
      <c r="AW19" s="352"/>
      <c r="AX19" s="352"/>
      <c r="AY19" s="352"/>
      <c r="AZ19" s="352"/>
      <c r="BA19" s="352"/>
      <c r="BB19" s="352"/>
      <c r="BC19" s="352"/>
      <c r="BD19" s="352"/>
      <c r="BE19" s="352"/>
      <c r="BF19" s="352"/>
      <c r="BG19" s="352"/>
      <c r="BH19" s="352"/>
      <c r="BI19" s="352"/>
      <c r="BJ19" s="352"/>
      <c r="BK19" s="352"/>
      <c r="BL19" s="352"/>
      <c r="BM19" s="352"/>
      <c r="BN19" s="352"/>
      <c r="BO19" s="352"/>
      <c r="BP19" s="352"/>
      <c r="BQ19" s="352"/>
      <c r="BR19" s="352"/>
      <c r="BS19" s="352"/>
      <c r="BT19" s="352"/>
      <c r="BU19" s="352"/>
      <c r="BV19" s="352"/>
      <c r="BW19" s="352"/>
      <c r="BX19" s="352"/>
      <c r="BY19" s="352"/>
      <c r="BZ19" s="352"/>
      <c r="CA19" s="352"/>
      <c r="CB19" s="352"/>
      <c r="CC19" s="352"/>
      <c r="CD19" s="352"/>
      <c r="CE19" s="352"/>
      <c r="CF19" s="352"/>
      <c r="CG19" s="352"/>
      <c r="CH19" s="352"/>
      <c r="CI19" s="352"/>
      <c r="CJ19" s="352"/>
      <c r="CK19" s="352"/>
      <c r="CL19" s="352"/>
      <c r="CM19" s="352"/>
      <c r="CN19" s="352"/>
      <c r="CO19" s="352"/>
      <c r="CP19" s="352"/>
      <c r="CQ19" s="352"/>
      <c r="CR19" s="352"/>
      <c r="CS19" s="352"/>
      <c r="CT19" s="352"/>
      <c r="CU19" s="352"/>
      <c r="CV19" s="352"/>
      <c r="CW19" s="352"/>
      <c r="CX19" s="352"/>
      <c r="CY19" s="352"/>
    </row>
    <row r="20" spans="1:103" ht="9" customHeight="1"/>
    <row r="21" spans="1:103" s="9" customFormat="1" ht="12.75" customHeight="1">
      <c r="A21" s="135" t="s">
        <v>18</v>
      </c>
      <c r="B21" s="135"/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</row>
    <row r="22" spans="1:103" s="9" customFormat="1" ht="16.5" customHeight="1">
      <c r="D22" s="178" t="s">
        <v>19</v>
      </c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</row>
    <row r="23" spans="1:103" s="9" customFormat="1" ht="16.5" hidden="1" customHeight="1">
      <c r="D23" s="350" t="s">
        <v>145</v>
      </c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50"/>
      <c r="P23" s="350"/>
      <c r="Q23" s="350"/>
      <c r="R23" s="350"/>
      <c r="S23" s="350"/>
      <c r="T23" s="350"/>
      <c r="U23" s="350"/>
      <c r="V23" s="350"/>
      <c r="W23" s="350"/>
      <c r="X23" s="350"/>
      <c r="Y23" s="350"/>
      <c r="Z23" s="350"/>
      <c r="AA23" s="350"/>
      <c r="AB23" s="350"/>
      <c r="AC23" s="350"/>
      <c r="AD23" s="350"/>
      <c r="AE23" s="350"/>
      <c r="AF23" s="350"/>
      <c r="AG23" s="350"/>
      <c r="AH23" s="350"/>
      <c r="AI23" s="350"/>
      <c r="AJ23" s="350"/>
      <c r="AK23" s="350"/>
      <c r="AL23" s="350"/>
      <c r="AM23" s="350"/>
      <c r="AN23" s="350"/>
      <c r="AO23" s="350"/>
      <c r="AP23" s="350"/>
      <c r="AQ23" s="350"/>
      <c r="AR23" s="350"/>
      <c r="AS23" s="350"/>
      <c r="AT23" s="350"/>
      <c r="AU23" s="350"/>
      <c r="AV23" s="350"/>
      <c r="AW23" s="350"/>
      <c r="AX23" s="350"/>
      <c r="AY23" s="350"/>
      <c r="AZ23" s="350"/>
      <c r="BA23" s="350"/>
      <c r="BB23" s="350"/>
      <c r="BC23" s="350"/>
      <c r="BD23" s="350"/>
      <c r="BE23" s="350"/>
      <c r="BF23" s="350"/>
      <c r="BG23" s="350"/>
      <c r="BH23" s="350"/>
      <c r="BI23" s="350"/>
      <c r="BJ23" s="350"/>
      <c r="BK23" s="350"/>
      <c r="BL23" s="350"/>
      <c r="BM23" s="350"/>
      <c r="BN23" s="350"/>
      <c r="BO23" s="350"/>
      <c r="BP23" s="350"/>
      <c r="BQ23" s="350"/>
      <c r="BR23" s="350"/>
      <c r="BS23" s="350"/>
      <c r="BT23" s="350"/>
      <c r="BU23" s="350"/>
      <c r="BV23" s="350"/>
      <c r="BW23" s="350"/>
      <c r="BX23" s="350"/>
      <c r="BY23" s="350"/>
      <c r="BZ23" s="350"/>
      <c r="CA23" s="350"/>
      <c r="CB23" s="350"/>
      <c r="CC23" s="350"/>
      <c r="CD23" s="350"/>
      <c r="CE23" s="350"/>
      <c r="CF23" s="350"/>
      <c r="CG23" s="350"/>
      <c r="CH23" s="350"/>
      <c r="CI23" s="350"/>
      <c r="CJ23" s="350"/>
      <c r="CK23" s="350"/>
      <c r="CL23" s="350"/>
      <c r="CM23" s="350"/>
      <c r="CN23" s="350"/>
      <c r="CO23" s="350"/>
      <c r="CP23" s="350"/>
      <c r="CQ23" s="350"/>
      <c r="CR23" s="350"/>
      <c r="CS23" s="350"/>
      <c r="CT23" s="350"/>
      <c r="CU23" s="350"/>
      <c r="CV23" s="350"/>
      <c r="CW23" s="350"/>
    </row>
    <row r="24" spans="1:103" s="9" customFormat="1" ht="16.5" customHeight="1">
      <c r="D24" s="178" t="s">
        <v>146</v>
      </c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  <c r="BB24" s="178"/>
      <c r="BC24" s="178"/>
      <c r="BD24" s="178"/>
      <c r="BE24" s="178"/>
      <c r="BF24" s="178"/>
      <c r="BG24" s="178"/>
      <c r="BH24" s="178"/>
      <c r="BI24" s="178"/>
      <c r="BJ24" s="178"/>
      <c r="BK24" s="178"/>
      <c r="BL24" s="178"/>
      <c r="BM24" s="178"/>
      <c r="BN24" s="178"/>
      <c r="BO24" s="178"/>
      <c r="BP24" s="178"/>
      <c r="BQ24" s="178"/>
      <c r="BR24" s="178"/>
      <c r="BS24" s="178"/>
      <c r="BT24" s="178"/>
      <c r="BU24" s="178"/>
      <c r="BV24" s="178"/>
      <c r="BW24" s="178"/>
      <c r="BX24" s="178"/>
      <c r="BY24" s="178"/>
      <c r="BZ24" s="178"/>
      <c r="CA24" s="178"/>
      <c r="CB24" s="178"/>
      <c r="CC24" s="178"/>
      <c r="CD24" s="178"/>
      <c r="CE24" s="178"/>
      <c r="CF24" s="178"/>
      <c r="CG24" s="178"/>
      <c r="CH24" s="178"/>
      <c r="CI24" s="178"/>
      <c r="CJ24" s="178"/>
      <c r="CK24" s="178"/>
      <c r="CL24" s="178"/>
      <c r="CM24" s="178"/>
      <c r="CN24" s="178"/>
      <c r="CO24" s="178"/>
      <c r="CP24" s="178"/>
      <c r="CQ24" s="178"/>
      <c r="CR24" s="178"/>
      <c r="CS24" s="178"/>
      <c r="CT24" s="178"/>
      <c r="CU24" s="178"/>
      <c r="CV24" s="178"/>
      <c r="CW24" s="178"/>
    </row>
    <row r="25" spans="1:103" s="9" customFormat="1" ht="16.5" customHeight="1">
      <c r="D25" s="178" t="s">
        <v>147</v>
      </c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  <c r="BA25" s="178"/>
      <c r="BB25" s="178"/>
      <c r="BC25" s="178"/>
      <c r="BD25" s="178"/>
      <c r="BE25" s="178"/>
      <c r="BF25" s="178"/>
      <c r="BG25" s="178"/>
      <c r="BH25" s="178"/>
      <c r="BI25" s="178"/>
      <c r="BJ25" s="178"/>
      <c r="BK25" s="178"/>
      <c r="BL25" s="178"/>
      <c r="BM25" s="178"/>
      <c r="BN25" s="178"/>
      <c r="BO25" s="178"/>
      <c r="BP25" s="178"/>
      <c r="BQ25" s="178"/>
      <c r="BR25" s="178"/>
      <c r="BS25" s="178"/>
      <c r="BT25" s="178"/>
      <c r="BU25" s="178"/>
      <c r="BV25" s="178"/>
      <c r="BW25" s="178"/>
      <c r="BX25" s="178"/>
      <c r="BY25" s="178"/>
      <c r="BZ25" s="178"/>
      <c r="CA25" s="178"/>
      <c r="CB25" s="178"/>
      <c r="CC25" s="178"/>
      <c r="CD25" s="178"/>
      <c r="CE25" s="178"/>
      <c r="CF25" s="178"/>
      <c r="CG25" s="178"/>
      <c r="CH25" s="178"/>
      <c r="CI25" s="178"/>
      <c r="CJ25" s="178"/>
      <c r="CK25" s="178"/>
      <c r="CL25" s="178"/>
      <c r="CM25" s="178"/>
      <c r="CN25" s="178"/>
      <c r="CO25" s="178"/>
      <c r="CP25" s="178"/>
      <c r="CQ25" s="178"/>
      <c r="CR25" s="178"/>
      <c r="CS25" s="178"/>
      <c r="CT25" s="178"/>
      <c r="CU25" s="178"/>
      <c r="CV25" s="178"/>
      <c r="CW25" s="178"/>
    </row>
    <row r="26" spans="1:103" s="9" customFormat="1" ht="27" customHeight="1">
      <c r="D26" s="178" t="s">
        <v>46</v>
      </c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78"/>
      <c r="AG26" s="178"/>
      <c r="AH26" s="178"/>
      <c r="AI26" s="178"/>
      <c r="AJ26" s="178"/>
      <c r="AK26" s="178"/>
      <c r="AL26" s="178"/>
      <c r="AM26" s="178"/>
      <c r="AN26" s="178"/>
      <c r="AO26" s="178"/>
      <c r="AP26" s="178"/>
      <c r="AQ26" s="178"/>
      <c r="AR26" s="178"/>
      <c r="AS26" s="178"/>
      <c r="AT26" s="178"/>
      <c r="AU26" s="178"/>
      <c r="AV26" s="178"/>
      <c r="AW26" s="178"/>
      <c r="AX26" s="178"/>
      <c r="AY26" s="178"/>
      <c r="AZ26" s="178"/>
      <c r="BA26" s="178"/>
      <c r="BB26" s="178"/>
      <c r="BC26" s="178"/>
      <c r="BD26" s="178"/>
      <c r="BE26" s="178"/>
      <c r="BF26" s="178"/>
      <c r="BG26" s="178"/>
      <c r="BH26" s="178"/>
      <c r="BI26" s="178"/>
      <c r="BJ26" s="178"/>
      <c r="BK26" s="178"/>
      <c r="BL26" s="178"/>
      <c r="BM26" s="178"/>
      <c r="BN26" s="178"/>
      <c r="BO26" s="178"/>
      <c r="BP26" s="178"/>
      <c r="BQ26" s="178"/>
      <c r="BR26" s="178"/>
      <c r="BS26" s="178"/>
      <c r="BT26" s="178"/>
      <c r="BU26" s="178"/>
      <c r="BV26" s="178"/>
      <c r="BW26" s="178"/>
      <c r="BX26" s="178"/>
      <c r="BY26" s="178"/>
      <c r="BZ26" s="178"/>
      <c r="CA26" s="178"/>
      <c r="CB26" s="178"/>
      <c r="CC26" s="178"/>
      <c r="CD26" s="178"/>
      <c r="CE26" s="178"/>
      <c r="CF26" s="178"/>
      <c r="CG26" s="178"/>
      <c r="CH26" s="178"/>
      <c r="CI26" s="178"/>
      <c r="CJ26" s="178"/>
      <c r="CK26" s="178"/>
      <c r="CL26" s="178"/>
      <c r="CM26" s="178"/>
      <c r="CN26" s="178"/>
      <c r="CO26" s="178"/>
      <c r="CP26" s="178"/>
      <c r="CQ26" s="178"/>
      <c r="CR26" s="178"/>
      <c r="CS26" s="178"/>
      <c r="CT26" s="178"/>
      <c r="CU26" s="178"/>
      <c r="CV26" s="178"/>
      <c r="CW26" s="178"/>
    </row>
    <row r="27" spans="1:103" s="9" customFormat="1" ht="16.5" customHeight="1">
      <c r="D27" s="178" t="s">
        <v>152</v>
      </c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78"/>
      <c r="AD27" s="178"/>
      <c r="AE27" s="178"/>
      <c r="AF27" s="178"/>
      <c r="AG27" s="178"/>
      <c r="AH27" s="178"/>
      <c r="AI27" s="178"/>
      <c r="AJ27" s="178"/>
      <c r="AK27" s="178"/>
      <c r="AL27" s="178"/>
      <c r="AM27" s="178"/>
      <c r="AN27" s="178"/>
      <c r="AO27" s="178"/>
      <c r="AP27" s="178"/>
      <c r="AQ27" s="178"/>
      <c r="AR27" s="178"/>
      <c r="AS27" s="178"/>
      <c r="AT27" s="178"/>
      <c r="AU27" s="178"/>
      <c r="AV27" s="178"/>
      <c r="AW27" s="178"/>
      <c r="AX27" s="178"/>
      <c r="AY27" s="178"/>
      <c r="AZ27" s="178"/>
      <c r="BA27" s="178"/>
      <c r="BB27" s="178"/>
      <c r="BC27" s="178"/>
      <c r="BD27" s="178"/>
      <c r="BE27" s="178"/>
      <c r="BF27" s="178"/>
      <c r="BG27" s="178"/>
      <c r="BH27" s="178"/>
      <c r="BI27" s="178"/>
      <c r="BJ27" s="178"/>
      <c r="BK27" s="178"/>
      <c r="BL27" s="178"/>
      <c r="BM27" s="178"/>
      <c r="BN27" s="178"/>
      <c r="BO27" s="178"/>
      <c r="BP27" s="178"/>
      <c r="BQ27" s="178"/>
      <c r="BR27" s="178"/>
      <c r="BS27" s="178"/>
      <c r="BT27" s="178"/>
      <c r="BU27" s="178"/>
      <c r="BV27" s="178"/>
      <c r="BW27" s="178"/>
      <c r="BX27" s="178"/>
      <c r="BY27" s="178"/>
      <c r="BZ27" s="178"/>
      <c r="CA27" s="178"/>
      <c r="CB27" s="178"/>
      <c r="CC27" s="178"/>
      <c r="CD27" s="178"/>
      <c r="CE27" s="178"/>
      <c r="CF27" s="178"/>
      <c r="CG27" s="178"/>
      <c r="CH27" s="178"/>
      <c r="CI27" s="178"/>
      <c r="CJ27" s="178"/>
      <c r="CK27" s="178"/>
      <c r="CL27" s="178"/>
      <c r="CM27" s="178"/>
      <c r="CN27" s="178"/>
      <c r="CO27" s="178"/>
      <c r="CP27" s="178"/>
      <c r="CQ27" s="178"/>
      <c r="CR27" s="178"/>
      <c r="CS27" s="178"/>
      <c r="CT27" s="178"/>
      <c r="CU27" s="178"/>
      <c r="CV27" s="178"/>
      <c r="CW27" s="178"/>
    </row>
    <row r="28" spans="1:103" s="9" customFormat="1" ht="16.5" customHeight="1">
      <c r="D28" s="178" t="s">
        <v>155</v>
      </c>
      <c r="E28" s="178"/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78"/>
      <c r="AC28" s="178"/>
      <c r="AD28" s="178"/>
      <c r="AE28" s="178"/>
      <c r="AF28" s="178"/>
      <c r="AG28" s="178"/>
      <c r="AH28" s="178"/>
      <c r="AI28" s="178"/>
      <c r="AJ28" s="178"/>
      <c r="AK28" s="178"/>
      <c r="AL28" s="178"/>
      <c r="AM28" s="178"/>
      <c r="AN28" s="178"/>
      <c r="AO28" s="178"/>
      <c r="AP28" s="178"/>
      <c r="AQ28" s="178"/>
      <c r="AR28" s="178"/>
      <c r="AS28" s="178"/>
      <c r="AT28" s="178"/>
      <c r="AU28" s="178"/>
      <c r="AV28" s="178"/>
      <c r="AW28" s="178"/>
      <c r="AX28" s="178"/>
      <c r="AY28" s="178"/>
      <c r="AZ28" s="178"/>
      <c r="BA28" s="178"/>
      <c r="BB28" s="178"/>
      <c r="BC28" s="178"/>
      <c r="BD28" s="178"/>
      <c r="BE28" s="178"/>
      <c r="BF28" s="178"/>
      <c r="BG28" s="178"/>
      <c r="BH28" s="178"/>
      <c r="BI28" s="178"/>
      <c r="BJ28" s="178"/>
      <c r="BK28" s="178"/>
      <c r="BL28" s="178"/>
      <c r="BM28" s="178"/>
      <c r="BN28" s="178"/>
      <c r="BO28" s="178"/>
      <c r="BP28" s="178"/>
      <c r="BQ28" s="178"/>
      <c r="BR28" s="178"/>
      <c r="BS28" s="178"/>
      <c r="BT28" s="178"/>
      <c r="BU28" s="178"/>
      <c r="BV28" s="178"/>
      <c r="BW28" s="178"/>
      <c r="BX28" s="178"/>
      <c r="BY28" s="178"/>
      <c r="BZ28" s="178"/>
      <c r="CA28" s="178"/>
      <c r="CB28" s="178"/>
      <c r="CC28" s="178"/>
      <c r="CD28" s="178"/>
      <c r="CE28" s="178"/>
      <c r="CF28" s="178"/>
      <c r="CG28" s="178"/>
      <c r="CH28" s="178"/>
      <c r="CI28" s="178"/>
      <c r="CJ28" s="178"/>
      <c r="CK28" s="178"/>
      <c r="CL28" s="178"/>
      <c r="CM28" s="178"/>
      <c r="CN28" s="178"/>
      <c r="CO28" s="178"/>
      <c r="CP28" s="178"/>
      <c r="CQ28" s="178"/>
      <c r="CR28" s="178"/>
      <c r="CS28" s="178"/>
      <c r="CT28" s="178"/>
      <c r="CU28" s="178"/>
      <c r="CV28" s="178"/>
      <c r="CW28" s="178"/>
    </row>
    <row r="29" spans="1:103" s="9" customFormat="1" ht="16.5" customHeight="1">
      <c r="D29" s="178" t="s">
        <v>160</v>
      </c>
      <c r="E29" s="178"/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78"/>
      <c r="AG29" s="178"/>
      <c r="AH29" s="178"/>
      <c r="AI29" s="178"/>
      <c r="AJ29" s="178"/>
      <c r="AK29" s="178"/>
      <c r="AL29" s="178"/>
      <c r="AM29" s="178"/>
      <c r="AN29" s="178"/>
      <c r="AO29" s="178"/>
      <c r="AP29" s="178"/>
      <c r="AQ29" s="178"/>
      <c r="AR29" s="178"/>
      <c r="AS29" s="178"/>
      <c r="AT29" s="178"/>
      <c r="AU29" s="178"/>
      <c r="AV29" s="178"/>
      <c r="AW29" s="178"/>
      <c r="AX29" s="178"/>
      <c r="AY29" s="178"/>
      <c r="AZ29" s="178"/>
      <c r="BA29" s="178"/>
      <c r="BB29" s="178"/>
      <c r="BC29" s="178"/>
      <c r="BD29" s="178"/>
      <c r="BE29" s="178"/>
      <c r="BF29" s="178"/>
      <c r="BG29" s="178"/>
      <c r="BH29" s="178"/>
      <c r="BI29" s="178"/>
      <c r="BJ29" s="178"/>
      <c r="BK29" s="178"/>
      <c r="BL29" s="178"/>
      <c r="BM29" s="178"/>
      <c r="BN29" s="178"/>
      <c r="BO29" s="178"/>
      <c r="BP29" s="178"/>
      <c r="BQ29" s="178"/>
      <c r="BR29" s="178"/>
      <c r="BS29" s="178"/>
      <c r="BT29" s="178"/>
      <c r="BU29" s="178"/>
      <c r="BV29" s="178"/>
      <c r="BW29" s="178"/>
      <c r="BX29" s="178"/>
      <c r="BY29" s="178"/>
      <c r="BZ29" s="178"/>
      <c r="CA29" s="178"/>
      <c r="CB29" s="178"/>
      <c r="CC29" s="178"/>
      <c r="CD29" s="178"/>
      <c r="CE29" s="178"/>
      <c r="CF29" s="178"/>
      <c r="CG29" s="178"/>
      <c r="CH29" s="178"/>
      <c r="CI29" s="178"/>
      <c r="CJ29" s="178"/>
      <c r="CK29" s="178"/>
      <c r="CL29" s="178"/>
      <c r="CM29" s="178"/>
      <c r="CN29" s="178"/>
      <c r="CO29" s="178"/>
      <c r="CP29" s="178"/>
      <c r="CQ29" s="178"/>
      <c r="CR29" s="178"/>
      <c r="CS29" s="178"/>
      <c r="CT29" s="178"/>
      <c r="CU29" s="178"/>
      <c r="CV29" s="178"/>
      <c r="CW29" s="178"/>
    </row>
    <row r="30" spans="1:103" s="9" customFormat="1" ht="16.5" customHeight="1">
      <c r="D30" s="178" t="s">
        <v>157</v>
      </c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  <c r="AS30" s="178"/>
      <c r="AT30" s="178"/>
      <c r="AU30" s="178"/>
      <c r="AV30" s="178"/>
      <c r="AW30" s="178"/>
      <c r="AX30" s="178"/>
      <c r="AY30" s="178"/>
      <c r="AZ30" s="178"/>
      <c r="BA30" s="178"/>
      <c r="BB30" s="178"/>
      <c r="BC30" s="178"/>
      <c r="BD30" s="178"/>
      <c r="BE30" s="178"/>
      <c r="BF30" s="178"/>
      <c r="BG30" s="178"/>
      <c r="BH30" s="178"/>
      <c r="BI30" s="178"/>
      <c r="BJ30" s="178"/>
      <c r="BK30" s="178"/>
      <c r="BL30" s="178"/>
      <c r="BM30" s="178"/>
      <c r="BN30" s="178"/>
      <c r="BO30" s="178"/>
      <c r="BP30" s="178"/>
      <c r="BQ30" s="178"/>
      <c r="BR30" s="178"/>
      <c r="BS30" s="178"/>
      <c r="BT30" s="178"/>
      <c r="BU30" s="178"/>
      <c r="BV30" s="178"/>
      <c r="BW30" s="178"/>
      <c r="BX30" s="178"/>
      <c r="BY30" s="178"/>
      <c r="BZ30" s="178"/>
      <c r="CA30" s="178"/>
      <c r="CB30" s="178"/>
      <c r="CC30" s="178"/>
      <c r="CD30" s="178"/>
      <c r="CE30" s="178"/>
      <c r="CF30" s="178"/>
      <c r="CG30" s="178"/>
      <c r="CH30" s="178"/>
      <c r="CI30" s="178"/>
      <c r="CJ30" s="178"/>
      <c r="CK30" s="178"/>
      <c r="CL30" s="178"/>
      <c r="CM30" s="178"/>
      <c r="CN30" s="178"/>
      <c r="CO30" s="178"/>
      <c r="CP30" s="178"/>
      <c r="CQ30" s="178"/>
      <c r="CR30" s="178"/>
      <c r="CS30" s="178"/>
      <c r="CT30" s="178"/>
      <c r="CU30" s="178"/>
      <c r="CV30" s="178"/>
      <c r="CW30" s="178"/>
    </row>
    <row r="31" spans="1:103" ht="16.2" customHeight="1">
      <c r="D31" s="178" t="s">
        <v>167</v>
      </c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8"/>
      <c r="BB31" s="178"/>
      <c r="BC31" s="178"/>
      <c r="BD31" s="178"/>
      <c r="BE31" s="178"/>
      <c r="BF31" s="178"/>
      <c r="BG31" s="178"/>
      <c r="BH31" s="178"/>
      <c r="BI31" s="178"/>
      <c r="BJ31" s="178"/>
      <c r="BK31" s="178"/>
      <c r="BL31" s="178"/>
      <c r="BM31" s="178"/>
      <c r="BN31" s="178"/>
      <c r="BO31" s="178"/>
      <c r="BP31" s="178"/>
      <c r="BQ31" s="178"/>
      <c r="BR31" s="178"/>
      <c r="BS31" s="178"/>
      <c r="BT31" s="178"/>
      <c r="BU31" s="178"/>
      <c r="BV31" s="178"/>
      <c r="BW31" s="178"/>
      <c r="BX31" s="178"/>
      <c r="BY31" s="178"/>
      <c r="BZ31" s="178"/>
      <c r="CA31" s="178"/>
      <c r="CB31" s="178"/>
      <c r="CC31" s="178"/>
      <c r="CD31" s="178"/>
      <c r="CE31" s="178"/>
      <c r="CF31" s="178"/>
      <c r="CG31" s="178"/>
      <c r="CH31" s="178"/>
      <c r="CI31" s="178"/>
      <c r="CJ31" s="178"/>
      <c r="CK31" s="178"/>
      <c r="CL31" s="178"/>
      <c r="CM31" s="178"/>
      <c r="CN31" s="178"/>
      <c r="CO31" s="178"/>
      <c r="CP31" s="178"/>
      <c r="CQ31" s="178"/>
      <c r="CR31" s="178"/>
      <c r="CS31" s="178"/>
      <c r="CT31" s="178"/>
      <c r="CU31" s="178"/>
      <c r="CV31" s="178"/>
      <c r="CW31" s="178"/>
    </row>
    <row r="32" spans="1:103" ht="17.399999999999999" customHeight="1">
      <c r="D32" s="178" t="s">
        <v>174</v>
      </c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8"/>
      <c r="BB32" s="178"/>
      <c r="BC32" s="178"/>
      <c r="BD32" s="178"/>
      <c r="BE32" s="178"/>
      <c r="BF32" s="178"/>
      <c r="BG32" s="178"/>
      <c r="BH32" s="178"/>
      <c r="BI32" s="178"/>
      <c r="BJ32" s="178"/>
      <c r="BK32" s="178"/>
      <c r="BL32" s="178"/>
      <c r="BM32" s="178"/>
      <c r="BN32" s="178"/>
      <c r="BO32" s="178"/>
      <c r="BP32" s="178"/>
      <c r="BQ32" s="178"/>
      <c r="BR32" s="178"/>
      <c r="BS32" s="178"/>
      <c r="BT32" s="178"/>
      <c r="BU32" s="178"/>
      <c r="BV32" s="178"/>
      <c r="BW32" s="178"/>
      <c r="BX32" s="178"/>
      <c r="BY32" s="178"/>
      <c r="BZ32" s="178"/>
      <c r="CA32" s="178"/>
      <c r="CB32" s="178"/>
      <c r="CC32" s="178"/>
      <c r="CD32" s="178"/>
      <c r="CE32" s="178"/>
      <c r="CF32" s="178"/>
      <c r="CG32" s="178"/>
      <c r="CH32" s="178"/>
      <c r="CI32" s="178"/>
      <c r="CJ32" s="178"/>
      <c r="CK32" s="178"/>
      <c r="CL32" s="178"/>
      <c r="CM32" s="178"/>
      <c r="CN32" s="178"/>
      <c r="CO32" s="178"/>
      <c r="CP32" s="178"/>
      <c r="CQ32" s="178"/>
      <c r="CR32" s="178"/>
      <c r="CS32" s="178"/>
      <c r="CT32" s="178"/>
      <c r="CU32" s="178"/>
      <c r="CV32" s="178"/>
      <c r="CW32" s="178"/>
    </row>
    <row r="33" spans="1:106" s="9" customFormat="1" ht="12.75" customHeight="1">
      <c r="A33" s="135" t="s">
        <v>20</v>
      </c>
      <c r="B33" s="135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</row>
    <row r="34" spans="1:106" ht="7.5" customHeight="1"/>
    <row r="35" spans="1:106" s="9" customFormat="1" ht="138" customHeight="1">
      <c r="B35" s="349" t="s">
        <v>253</v>
      </c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49"/>
      <c r="AN35" s="349"/>
      <c r="AO35" s="349"/>
      <c r="AP35" s="349"/>
      <c r="AQ35" s="349"/>
      <c r="AR35" s="349"/>
      <c r="AS35" s="349"/>
      <c r="AT35" s="349"/>
      <c r="AU35" s="349"/>
      <c r="AV35" s="349"/>
      <c r="AW35" s="349"/>
      <c r="AX35" s="349"/>
      <c r="AY35" s="349"/>
      <c r="AZ35" s="349"/>
      <c r="BA35" s="349"/>
      <c r="BB35" s="349"/>
      <c r="BC35" s="349"/>
      <c r="BD35" s="349"/>
      <c r="BE35" s="349"/>
      <c r="BF35" s="349"/>
      <c r="BG35" s="349"/>
      <c r="BH35" s="349"/>
      <c r="BI35" s="349"/>
      <c r="BJ35" s="349"/>
      <c r="BK35" s="349"/>
      <c r="BL35" s="349"/>
      <c r="BM35" s="349"/>
      <c r="BN35" s="349"/>
      <c r="BO35" s="349"/>
      <c r="BP35" s="349"/>
      <c r="BQ35" s="349"/>
      <c r="BR35" s="349"/>
      <c r="BS35" s="349"/>
      <c r="BT35" s="349"/>
      <c r="BU35" s="349"/>
      <c r="BV35" s="349"/>
      <c r="BW35" s="349"/>
      <c r="BX35" s="349"/>
      <c r="BY35" s="349"/>
      <c r="BZ35" s="349"/>
      <c r="CA35" s="349"/>
      <c r="CB35" s="349"/>
      <c r="CC35" s="349"/>
      <c r="CD35" s="349"/>
      <c r="CE35" s="349"/>
      <c r="CF35" s="349"/>
      <c r="CG35" s="349"/>
      <c r="CH35" s="349"/>
      <c r="CI35" s="349"/>
      <c r="CJ35" s="349"/>
      <c r="CK35" s="349"/>
      <c r="CL35" s="349"/>
      <c r="CM35" s="349"/>
      <c r="CN35" s="349"/>
      <c r="CO35" s="349"/>
      <c r="CP35" s="349"/>
      <c r="CQ35" s="349"/>
      <c r="CR35" s="349"/>
      <c r="CS35" s="349"/>
      <c r="CT35" s="349"/>
      <c r="CU35" s="349"/>
      <c r="CV35" s="349"/>
      <c r="CW35" s="349"/>
      <c r="CX35" s="349"/>
      <c r="CY35" s="349"/>
    </row>
    <row r="36" spans="1:106" ht="1.5" customHeight="1"/>
    <row r="37" spans="1:106" s="9" customFormat="1" ht="12.75" customHeight="1">
      <c r="A37" s="135" t="s">
        <v>21</v>
      </c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</row>
    <row r="38" spans="1:106" ht="4.95" customHeight="1"/>
    <row r="39" spans="1:106" s="9" customFormat="1" ht="17.399999999999999" customHeight="1">
      <c r="A39" s="135" t="s">
        <v>198</v>
      </c>
      <c r="B39" s="135"/>
      <c r="C39" s="135"/>
      <c r="D39" s="135"/>
      <c r="E39" s="135"/>
      <c r="F39" s="135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</row>
    <row r="40" spans="1:106" ht="10.95" customHeight="1" thickBo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318" t="s">
        <v>22</v>
      </c>
      <c r="CO40" s="318"/>
      <c r="CP40" s="318"/>
      <c r="CQ40" s="318"/>
      <c r="CR40" s="318"/>
      <c r="CS40" s="2"/>
      <c r="CT40" s="2"/>
      <c r="CU40" s="2"/>
      <c r="CV40" s="2"/>
      <c r="CW40" s="2"/>
      <c r="CX40" s="2"/>
      <c r="CY40" s="2"/>
      <c r="CZ40" s="2"/>
      <c r="DA40" s="2"/>
      <c r="DB40" s="2"/>
    </row>
    <row r="41" spans="1:106" s="10" customFormat="1" ht="12.75" customHeight="1">
      <c r="A41" s="332" t="s">
        <v>23</v>
      </c>
      <c r="B41" s="332"/>
      <c r="C41" s="332"/>
      <c r="D41" s="332"/>
      <c r="E41" s="332"/>
      <c r="F41" s="337" t="s">
        <v>24</v>
      </c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  <c r="R41" s="337"/>
      <c r="S41" s="337"/>
      <c r="T41" s="337"/>
      <c r="U41" s="337"/>
      <c r="V41" s="337"/>
      <c r="W41" s="339" t="s">
        <v>194</v>
      </c>
      <c r="X41" s="339"/>
      <c r="Y41" s="339"/>
      <c r="Z41" s="339"/>
      <c r="AA41" s="339"/>
      <c r="AB41" s="339"/>
      <c r="AC41" s="339"/>
      <c r="AD41" s="339"/>
      <c r="AE41" s="339"/>
      <c r="AF41" s="339"/>
      <c r="AG41" s="339"/>
      <c r="AH41" s="339"/>
      <c r="AI41" s="339"/>
      <c r="AJ41" s="339"/>
      <c r="AK41" s="339"/>
      <c r="AL41" s="339"/>
      <c r="AM41" s="339"/>
      <c r="AN41" s="339"/>
      <c r="AO41" s="339"/>
      <c r="AP41" s="339"/>
      <c r="AQ41" s="339"/>
      <c r="AR41" s="339"/>
      <c r="AS41" s="339"/>
      <c r="AT41" s="339"/>
      <c r="AU41" s="339"/>
      <c r="AV41" s="339" t="s">
        <v>195</v>
      </c>
      <c r="AW41" s="339"/>
      <c r="AX41" s="339"/>
      <c r="AY41" s="339"/>
      <c r="AZ41" s="339"/>
      <c r="BA41" s="339"/>
      <c r="BB41" s="339"/>
      <c r="BC41" s="339"/>
      <c r="BD41" s="339"/>
      <c r="BE41" s="339"/>
      <c r="BF41" s="339"/>
      <c r="BG41" s="339"/>
      <c r="BH41" s="339"/>
      <c r="BI41" s="339"/>
      <c r="BJ41" s="339"/>
      <c r="BK41" s="339"/>
      <c r="BL41" s="339"/>
      <c r="BM41" s="339"/>
      <c r="BN41" s="339"/>
      <c r="BO41" s="339"/>
      <c r="BP41" s="339"/>
      <c r="BQ41" s="339"/>
      <c r="BR41" s="339"/>
      <c r="BS41" s="339"/>
      <c r="BT41" s="339"/>
      <c r="BU41" s="348" t="s">
        <v>196</v>
      </c>
      <c r="BV41" s="348"/>
      <c r="BW41" s="348"/>
      <c r="BX41" s="348"/>
      <c r="BY41" s="348"/>
      <c r="BZ41" s="348"/>
      <c r="CA41" s="348"/>
      <c r="CB41" s="348"/>
      <c r="CC41" s="348"/>
      <c r="CD41" s="348"/>
      <c r="CE41" s="348"/>
      <c r="CF41" s="348"/>
      <c r="CG41" s="348"/>
      <c r="CH41" s="348"/>
      <c r="CI41" s="348"/>
      <c r="CJ41" s="348"/>
      <c r="CK41" s="348"/>
      <c r="CL41" s="348"/>
      <c r="CM41" s="348"/>
      <c r="CN41" s="348"/>
      <c r="CO41" s="348"/>
      <c r="CP41" s="348"/>
      <c r="CQ41" s="348"/>
      <c r="CR41" s="348"/>
      <c r="CS41" s="348"/>
    </row>
    <row r="42" spans="1:106" s="10" customFormat="1" ht="18.899999999999999" customHeight="1">
      <c r="A42" s="333"/>
      <c r="B42" s="334"/>
      <c r="C42" s="334"/>
      <c r="D42" s="334"/>
      <c r="E42" s="335"/>
      <c r="F42" s="338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5"/>
      <c r="W42" s="324" t="s">
        <v>25</v>
      </c>
      <c r="X42" s="324"/>
      <c r="Y42" s="324"/>
      <c r="Z42" s="324"/>
      <c r="AA42" s="324"/>
      <c r="AB42" s="324"/>
      <c r="AC42" s="324" t="s">
        <v>26</v>
      </c>
      <c r="AD42" s="324"/>
      <c r="AE42" s="324"/>
      <c r="AF42" s="324"/>
      <c r="AG42" s="324"/>
      <c r="AH42" s="324"/>
      <c r="AI42" s="328" t="s">
        <v>27</v>
      </c>
      <c r="AJ42" s="328"/>
      <c r="AK42" s="328"/>
      <c r="AL42" s="328"/>
      <c r="AM42" s="328"/>
      <c r="AN42" s="328"/>
      <c r="AO42" s="328"/>
      <c r="AP42" s="324" t="s">
        <v>28</v>
      </c>
      <c r="AQ42" s="324"/>
      <c r="AR42" s="324"/>
      <c r="AS42" s="324"/>
      <c r="AT42" s="324"/>
      <c r="AU42" s="324"/>
      <c r="AV42" s="324" t="s">
        <v>25</v>
      </c>
      <c r="AW42" s="324"/>
      <c r="AX42" s="324"/>
      <c r="AY42" s="324"/>
      <c r="AZ42" s="324"/>
      <c r="BA42" s="324"/>
      <c r="BB42" s="324" t="s">
        <v>26</v>
      </c>
      <c r="BC42" s="324"/>
      <c r="BD42" s="324"/>
      <c r="BE42" s="324"/>
      <c r="BF42" s="324"/>
      <c r="BG42" s="324"/>
      <c r="BH42" s="328" t="s">
        <v>27</v>
      </c>
      <c r="BI42" s="328"/>
      <c r="BJ42" s="328"/>
      <c r="BK42" s="328"/>
      <c r="BL42" s="328"/>
      <c r="BM42" s="328"/>
      <c r="BN42" s="328"/>
      <c r="BO42" s="324" t="s">
        <v>29</v>
      </c>
      <c r="BP42" s="324"/>
      <c r="BQ42" s="324"/>
      <c r="BR42" s="324"/>
      <c r="BS42" s="324"/>
      <c r="BT42" s="324"/>
      <c r="BU42" s="324" t="s">
        <v>25</v>
      </c>
      <c r="BV42" s="324"/>
      <c r="BW42" s="324"/>
      <c r="BX42" s="324"/>
      <c r="BY42" s="324"/>
      <c r="BZ42" s="324"/>
      <c r="CA42" s="324" t="s">
        <v>26</v>
      </c>
      <c r="CB42" s="324"/>
      <c r="CC42" s="324"/>
      <c r="CD42" s="324"/>
      <c r="CE42" s="324"/>
      <c r="CF42" s="324"/>
      <c r="CG42" s="328" t="s">
        <v>27</v>
      </c>
      <c r="CH42" s="328"/>
      <c r="CI42" s="328"/>
      <c r="CJ42" s="328"/>
      <c r="CK42" s="328"/>
      <c r="CL42" s="328"/>
      <c r="CM42" s="328"/>
      <c r="CN42" s="346" t="s">
        <v>30</v>
      </c>
      <c r="CO42" s="346"/>
      <c r="CP42" s="346"/>
      <c r="CQ42" s="346"/>
      <c r="CR42" s="346"/>
      <c r="CS42" s="346"/>
    </row>
    <row r="43" spans="1:106" s="10" customFormat="1" ht="21" customHeight="1" thickBot="1">
      <c r="A43" s="336"/>
      <c r="B43" s="326"/>
      <c r="C43" s="326"/>
      <c r="D43" s="326"/>
      <c r="E43" s="327"/>
      <c r="F43" s="325"/>
      <c r="G43" s="326"/>
      <c r="H43" s="326"/>
      <c r="I43" s="326"/>
      <c r="J43" s="326"/>
      <c r="K43" s="326"/>
      <c r="L43" s="326"/>
      <c r="M43" s="326"/>
      <c r="N43" s="326"/>
      <c r="O43" s="326"/>
      <c r="P43" s="326"/>
      <c r="Q43" s="326"/>
      <c r="R43" s="326"/>
      <c r="S43" s="326"/>
      <c r="T43" s="326"/>
      <c r="U43" s="326"/>
      <c r="V43" s="327"/>
      <c r="W43" s="325"/>
      <c r="X43" s="326"/>
      <c r="Y43" s="326"/>
      <c r="Z43" s="326"/>
      <c r="AA43" s="326"/>
      <c r="AB43" s="327"/>
      <c r="AC43" s="325"/>
      <c r="AD43" s="326"/>
      <c r="AE43" s="326"/>
      <c r="AF43" s="326"/>
      <c r="AG43" s="326"/>
      <c r="AH43" s="327"/>
      <c r="AI43" s="329"/>
      <c r="AJ43" s="330"/>
      <c r="AK43" s="330"/>
      <c r="AL43" s="330"/>
      <c r="AM43" s="330"/>
      <c r="AN43" s="330"/>
      <c r="AO43" s="331"/>
      <c r="AP43" s="325"/>
      <c r="AQ43" s="326"/>
      <c r="AR43" s="326"/>
      <c r="AS43" s="326"/>
      <c r="AT43" s="326"/>
      <c r="AU43" s="327"/>
      <c r="AV43" s="325"/>
      <c r="AW43" s="326"/>
      <c r="AX43" s="326"/>
      <c r="AY43" s="326"/>
      <c r="AZ43" s="326"/>
      <c r="BA43" s="327"/>
      <c r="BB43" s="325"/>
      <c r="BC43" s="326"/>
      <c r="BD43" s="326"/>
      <c r="BE43" s="326"/>
      <c r="BF43" s="326"/>
      <c r="BG43" s="327"/>
      <c r="BH43" s="329"/>
      <c r="BI43" s="330"/>
      <c r="BJ43" s="330"/>
      <c r="BK43" s="330"/>
      <c r="BL43" s="330"/>
      <c r="BM43" s="330"/>
      <c r="BN43" s="331"/>
      <c r="BO43" s="325"/>
      <c r="BP43" s="326"/>
      <c r="BQ43" s="326"/>
      <c r="BR43" s="326"/>
      <c r="BS43" s="326"/>
      <c r="BT43" s="327"/>
      <c r="BU43" s="325"/>
      <c r="BV43" s="326"/>
      <c r="BW43" s="326"/>
      <c r="BX43" s="326"/>
      <c r="BY43" s="326"/>
      <c r="BZ43" s="327"/>
      <c r="CA43" s="325"/>
      <c r="CB43" s="326"/>
      <c r="CC43" s="326"/>
      <c r="CD43" s="326"/>
      <c r="CE43" s="326"/>
      <c r="CF43" s="327"/>
      <c r="CG43" s="329"/>
      <c r="CH43" s="330"/>
      <c r="CI43" s="330"/>
      <c r="CJ43" s="330"/>
      <c r="CK43" s="330"/>
      <c r="CL43" s="330"/>
      <c r="CM43" s="331"/>
      <c r="CN43" s="325"/>
      <c r="CO43" s="326"/>
      <c r="CP43" s="326"/>
      <c r="CQ43" s="326"/>
      <c r="CR43" s="326"/>
      <c r="CS43" s="347"/>
    </row>
    <row r="44" spans="1:106" s="11" customFormat="1" ht="12.75" customHeight="1" thickBot="1">
      <c r="A44" s="157">
        <v>1</v>
      </c>
      <c r="B44" s="157"/>
      <c r="C44" s="157"/>
      <c r="D44" s="157"/>
      <c r="E44" s="157"/>
      <c r="F44" s="158">
        <v>2</v>
      </c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>
        <v>3</v>
      </c>
      <c r="X44" s="158"/>
      <c r="Y44" s="158"/>
      <c r="Z44" s="158"/>
      <c r="AA44" s="158"/>
      <c r="AB44" s="158"/>
      <c r="AC44" s="158">
        <v>4</v>
      </c>
      <c r="AD44" s="158"/>
      <c r="AE44" s="158"/>
      <c r="AF44" s="158"/>
      <c r="AG44" s="158"/>
      <c r="AH44" s="158"/>
      <c r="AI44" s="158">
        <v>5</v>
      </c>
      <c r="AJ44" s="158"/>
      <c r="AK44" s="158"/>
      <c r="AL44" s="158"/>
      <c r="AM44" s="158"/>
      <c r="AN44" s="158"/>
      <c r="AO44" s="158"/>
      <c r="AP44" s="158">
        <v>6</v>
      </c>
      <c r="AQ44" s="158"/>
      <c r="AR44" s="158"/>
      <c r="AS44" s="158"/>
      <c r="AT44" s="158"/>
      <c r="AU44" s="158"/>
      <c r="AV44" s="158">
        <v>7</v>
      </c>
      <c r="AW44" s="158"/>
      <c r="AX44" s="158"/>
      <c r="AY44" s="158"/>
      <c r="AZ44" s="158"/>
      <c r="BA44" s="158"/>
      <c r="BB44" s="158">
        <v>8</v>
      </c>
      <c r="BC44" s="158"/>
      <c r="BD44" s="158"/>
      <c r="BE44" s="158"/>
      <c r="BF44" s="158"/>
      <c r="BG44" s="158"/>
      <c r="BH44" s="158">
        <v>9</v>
      </c>
      <c r="BI44" s="158"/>
      <c r="BJ44" s="158"/>
      <c r="BK44" s="158"/>
      <c r="BL44" s="158"/>
      <c r="BM44" s="158"/>
      <c r="BN44" s="158"/>
      <c r="BO44" s="158">
        <v>10</v>
      </c>
      <c r="BP44" s="158"/>
      <c r="BQ44" s="158"/>
      <c r="BR44" s="158"/>
      <c r="BS44" s="158"/>
      <c r="BT44" s="158"/>
      <c r="BU44" s="158">
        <v>11</v>
      </c>
      <c r="BV44" s="158"/>
      <c r="BW44" s="158"/>
      <c r="BX44" s="158"/>
      <c r="BY44" s="158"/>
      <c r="BZ44" s="158"/>
      <c r="CA44" s="158">
        <v>12</v>
      </c>
      <c r="CB44" s="158"/>
      <c r="CC44" s="158"/>
      <c r="CD44" s="158"/>
      <c r="CE44" s="158"/>
      <c r="CF44" s="158"/>
      <c r="CG44" s="158">
        <v>13</v>
      </c>
      <c r="CH44" s="158"/>
      <c r="CI44" s="158"/>
      <c r="CJ44" s="158"/>
      <c r="CK44" s="158"/>
      <c r="CL44" s="158"/>
      <c r="CM44" s="158"/>
      <c r="CN44" s="223">
        <v>14</v>
      </c>
      <c r="CO44" s="223"/>
      <c r="CP44" s="223"/>
      <c r="CQ44" s="223"/>
      <c r="CR44" s="223"/>
      <c r="CS44" s="223"/>
    </row>
    <row r="45" spans="1:106" s="12" customFormat="1" ht="27.6" customHeight="1">
      <c r="A45" s="342"/>
      <c r="B45" s="342"/>
      <c r="C45" s="342"/>
      <c r="D45" s="342"/>
      <c r="E45" s="342"/>
      <c r="F45" s="322" t="s">
        <v>31</v>
      </c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155">
        <v>78173046</v>
      </c>
      <c r="X45" s="155"/>
      <c r="Y45" s="155"/>
      <c r="Z45" s="155"/>
      <c r="AA45" s="155"/>
      <c r="AB45" s="155"/>
      <c r="AC45" s="265" t="s">
        <v>32</v>
      </c>
      <c r="AD45" s="265"/>
      <c r="AE45" s="265"/>
      <c r="AF45" s="265"/>
      <c r="AG45" s="265"/>
      <c r="AH45" s="265"/>
      <c r="AI45" s="265" t="s">
        <v>32</v>
      </c>
      <c r="AJ45" s="265"/>
      <c r="AK45" s="265"/>
      <c r="AL45" s="265"/>
      <c r="AM45" s="265"/>
      <c r="AN45" s="265"/>
      <c r="AO45" s="265"/>
      <c r="AP45" s="155">
        <f>W45</f>
        <v>78173046</v>
      </c>
      <c r="AQ45" s="155"/>
      <c r="AR45" s="155"/>
      <c r="AS45" s="155"/>
      <c r="AT45" s="155"/>
      <c r="AU45" s="155"/>
      <c r="AV45" s="155">
        <v>79567346</v>
      </c>
      <c r="AW45" s="155"/>
      <c r="AX45" s="155"/>
      <c r="AY45" s="155"/>
      <c r="AZ45" s="155"/>
      <c r="BA45" s="155"/>
      <c r="BB45" s="265" t="s">
        <v>32</v>
      </c>
      <c r="BC45" s="265"/>
      <c r="BD45" s="265"/>
      <c r="BE45" s="265"/>
      <c r="BF45" s="265"/>
      <c r="BG45" s="265"/>
      <c r="BH45" s="265" t="s">
        <v>32</v>
      </c>
      <c r="BI45" s="265"/>
      <c r="BJ45" s="265"/>
      <c r="BK45" s="265"/>
      <c r="BL45" s="265"/>
      <c r="BM45" s="265"/>
      <c r="BN45" s="265"/>
      <c r="BO45" s="155">
        <f>AV45</f>
        <v>79567346</v>
      </c>
      <c r="BP45" s="155"/>
      <c r="BQ45" s="155"/>
      <c r="BR45" s="155"/>
      <c r="BS45" s="155"/>
      <c r="BT45" s="155"/>
      <c r="BU45" s="155">
        <f>BV74</f>
        <v>106510427</v>
      </c>
      <c r="BV45" s="155"/>
      <c r="BW45" s="155"/>
      <c r="BX45" s="155"/>
      <c r="BY45" s="155"/>
      <c r="BZ45" s="155"/>
      <c r="CA45" s="265" t="s">
        <v>32</v>
      </c>
      <c r="CB45" s="265"/>
      <c r="CC45" s="265"/>
      <c r="CD45" s="265"/>
      <c r="CE45" s="265"/>
      <c r="CF45" s="265"/>
      <c r="CG45" s="265" t="s">
        <v>32</v>
      </c>
      <c r="CH45" s="265"/>
      <c r="CI45" s="265"/>
      <c r="CJ45" s="265"/>
      <c r="CK45" s="265"/>
      <c r="CL45" s="265"/>
      <c r="CM45" s="265"/>
      <c r="CN45" s="155">
        <f>BU45</f>
        <v>106510427</v>
      </c>
      <c r="CO45" s="155"/>
      <c r="CP45" s="155"/>
      <c r="CQ45" s="155"/>
      <c r="CR45" s="155"/>
      <c r="CS45" s="155"/>
    </row>
    <row r="46" spans="1:106" s="12" customFormat="1" ht="35.4" customHeight="1">
      <c r="A46" s="342"/>
      <c r="B46" s="342"/>
      <c r="C46" s="342"/>
      <c r="D46" s="342"/>
      <c r="E46" s="342"/>
      <c r="F46" s="322" t="s">
        <v>33</v>
      </c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265" t="s">
        <v>32</v>
      </c>
      <c r="X46" s="265"/>
      <c r="Y46" s="265"/>
      <c r="Z46" s="265"/>
      <c r="AA46" s="265"/>
      <c r="AB46" s="265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299"/>
      <c r="AQ46" s="300"/>
      <c r="AR46" s="300"/>
      <c r="AS46" s="300"/>
      <c r="AT46" s="300"/>
      <c r="AU46" s="301"/>
      <c r="AV46" s="265" t="s">
        <v>34</v>
      </c>
      <c r="AW46" s="265"/>
      <c r="AX46" s="265"/>
      <c r="AY46" s="265"/>
      <c r="AZ46" s="265"/>
      <c r="BA46" s="265"/>
      <c r="BB46" s="154"/>
      <c r="BC46" s="154"/>
      <c r="BD46" s="154"/>
      <c r="BE46" s="154"/>
      <c r="BF46" s="154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265" t="s">
        <v>34</v>
      </c>
      <c r="BV46" s="265"/>
      <c r="BW46" s="265"/>
      <c r="BX46" s="265"/>
      <c r="BY46" s="265"/>
      <c r="BZ46" s="265"/>
      <c r="CA46" s="154"/>
      <c r="CB46" s="154"/>
      <c r="CC46" s="154"/>
      <c r="CD46" s="154"/>
      <c r="CE46" s="154"/>
      <c r="CF46" s="154"/>
      <c r="CG46" s="154"/>
      <c r="CH46" s="154"/>
      <c r="CI46" s="154"/>
      <c r="CJ46" s="154"/>
      <c r="CK46" s="154"/>
      <c r="CL46" s="154"/>
      <c r="CM46" s="154"/>
      <c r="CN46" s="154"/>
      <c r="CO46" s="154"/>
      <c r="CP46" s="154"/>
      <c r="CQ46" s="154"/>
      <c r="CR46" s="154"/>
      <c r="CS46" s="154"/>
    </row>
    <row r="47" spans="1:106" s="12" customFormat="1" ht="31.2" customHeight="1">
      <c r="A47" s="342"/>
      <c r="B47" s="342"/>
      <c r="C47" s="342"/>
      <c r="D47" s="342"/>
      <c r="E47" s="342"/>
      <c r="F47" s="322" t="s">
        <v>35</v>
      </c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265" t="s">
        <v>32</v>
      </c>
      <c r="X47" s="265"/>
      <c r="Y47" s="265"/>
      <c r="Z47" s="265"/>
      <c r="AA47" s="265"/>
      <c r="AB47" s="265"/>
      <c r="AC47" s="155">
        <v>58370116</v>
      </c>
      <c r="AD47" s="155"/>
      <c r="AE47" s="155"/>
      <c r="AF47" s="155"/>
      <c r="AG47" s="155"/>
      <c r="AH47" s="155"/>
      <c r="AI47" s="155">
        <f>AC47</f>
        <v>58370116</v>
      </c>
      <c r="AJ47" s="155"/>
      <c r="AK47" s="155"/>
      <c r="AL47" s="155"/>
      <c r="AM47" s="155"/>
      <c r="AN47" s="155"/>
      <c r="AO47" s="155"/>
      <c r="AP47" s="343">
        <f>AC47</f>
        <v>58370116</v>
      </c>
      <c r="AQ47" s="344"/>
      <c r="AR47" s="344"/>
      <c r="AS47" s="344"/>
      <c r="AT47" s="344"/>
      <c r="AU47" s="345"/>
      <c r="AV47" s="265" t="s">
        <v>34</v>
      </c>
      <c r="AW47" s="265"/>
      <c r="AX47" s="265"/>
      <c r="AY47" s="265"/>
      <c r="AZ47" s="265"/>
      <c r="BA47" s="265"/>
      <c r="BB47" s="155">
        <f>BB48</f>
        <v>97064645</v>
      </c>
      <c r="BC47" s="155"/>
      <c r="BD47" s="155"/>
      <c r="BE47" s="155"/>
      <c r="BF47" s="155"/>
      <c r="BG47" s="155"/>
      <c r="BH47" s="155">
        <f>BB47</f>
        <v>97064645</v>
      </c>
      <c r="BI47" s="155"/>
      <c r="BJ47" s="155"/>
      <c r="BK47" s="155"/>
      <c r="BL47" s="155"/>
      <c r="BM47" s="155"/>
      <c r="BN47" s="155"/>
      <c r="BO47" s="155">
        <f>BB47</f>
        <v>97064645</v>
      </c>
      <c r="BP47" s="155"/>
      <c r="BQ47" s="155"/>
      <c r="BR47" s="155"/>
      <c r="BS47" s="155"/>
      <c r="BT47" s="155"/>
      <c r="BU47" s="265" t="s">
        <v>34</v>
      </c>
      <c r="BV47" s="265"/>
      <c r="BW47" s="265"/>
      <c r="BX47" s="265"/>
      <c r="BY47" s="265"/>
      <c r="BZ47" s="265"/>
      <c r="CA47" s="155">
        <f>CB74</f>
        <v>13288216</v>
      </c>
      <c r="CB47" s="155"/>
      <c r="CC47" s="155"/>
      <c r="CD47" s="155"/>
      <c r="CE47" s="155"/>
      <c r="CF47" s="155"/>
      <c r="CG47" s="155">
        <f>CA47</f>
        <v>13288216</v>
      </c>
      <c r="CH47" s="155"/>
      <c r="CI47" s="155"/>
      <c r="CJ47" s="155"/>
      <c r="CK47" s="155"/>
      <c r="CL47" s="155"/>
      <c r="CM47" s="155"/>
      <c r="CN47" s="155">
        <f>CA47</f>
        <v>13288216</v>
      </c>
      <c r="CO47" s="155"/>
      <c r="CP47" s="155"/>
      <c r="CQ47" s="155"/>
      <c r="CR47" s="155"/>
      <c r="CS47" s="155"/>
    </row>
    <row r="48" spans="1:106" s="11" customFormat="1" ht="34.5" customHeight="1">
      <c r="A48" s="341">
        <v>602400</v>
      </c>
      <c r="B48" s="341"/>
      <c r="C48" s="341"/>
      <c r="D48" s="341"/>
      <c r="E48" s="341"/>
      <c r="F48" s="72" t="s">
        <v>36</v>
      </c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265"/>
      <c r="X48" s="265"/>
      <c r="Y48" s="265"/>
      <c r="Z48" s="265"/>
      <c r="AA48" s="265"/>
      <c r="AB48" s="265"/>
      <c r="AC48" s="155">
        <v>58370116</v>
      </c>
      <c r="AD48" s="155"/>
      <c r="AE48" s="155"/>
      <c r="AF48" s="155"/>
      <c r="AG48" s="155"/>
      <c r="AH48" s="155"/>
      <c r="AI48" s="155">
        <f>AC48</f>
        <v>58370116</v>
      </c>
      <c r="AJ48" s="155"/>
      <c r="AK48" s="155"/>
      <c r="AL48" s="155"/>
      <c r="AM48" s="155"/>
      <c r="AN48" s="155"/>
      <c r="AO48" s="155"/>
      <c r="AP48" s="343">
        <f>AC48</f>
        <v>58370116</v>
      </c>
      <c r="AQ48" s="344"/>
      <c r="AR48" s="344"/>
      <c r="AS48" s="344"/>
      <c r="AT48" s="344"/>
      <c r="AU48" s="345"/>
      <c r="AV48" s="265"/>
      <c r="AW48" s="265"/>
      <c r="AX48" s="265"/>
      <c r="AY48" s="265"/>
      <c r="AZ48" s="265"/>
      <c r="BA48" s="265"/>
      <c r="BB48" s="155">
        <v>97064645</v>
      </c>
      <c r="BC48" s="155"/>
      <c r="BD48" s="155"/>
      <c r="BE48" s="155"/>
      <c r="BF48" s="155"/>
      <c r="BG48" s="155"/>
      <c r="BH48" s="155">
        <f>BB48</f>
        <v>97064645</v>
      </c>
      <c r="BI48" s="155"/>
      <c r="BJ48" s="155"/>
      <c r="BK48" s="155"/>
      <c r="BL48" s="155"/>
      <c r="BM48" s="155"/>
      <c r="BN48" s="155"/>
      <c r="BO48" s="155">
        <f>BB48</f>
        <v>97064645</v>
      </c>
      <c r="BP48" s="155"/>
      <c r="BQ48" s="155"/>
      <c r="BR48" s="155"/>
      <c r="BS48" s="155"/>
      <c r="BT48" s="155"/>
      <c r="BU48" s="265"/>
      <c r="BV48" s="265"/>
      <c r="BW48" s="265"/>
      <c r="BX48" s="265"/>
      <c r="BY48" s="265"/>
      <c r="BZ48" s="265"/>
      <c r="CA48" s="155">
        <f>CA47</f>
        <v>13288216</v>
      </c>
      <c r="CB48" s="155"/>
      <c r="CC48" s="155"/>
      <c r="CD48" s="155"/>
      <c r="CE48" s="155"/>
      <c r="CF48" s="155"/>
      <c r="CG48" s="155">
        <f>CA48</f>
        <v>13288216</v>
      </c>
      <c r="CH48" s="155"/>
      <c r="CI48" s="155"/>
      <c r="CJ48" s="155"/>
      <c r="CK48" s="155"/>
      <c r="CL48" s="155"/>
      <c r="CM48" s="155"/>
      <c r="CN48" s="155">
        <f>CA48</f>
        <v>13288216</v>
      </c>
      <c r="CO48" s="155"/>
      <c r="CP48" s="155"/>
      <c r="CQ48" s="155"/>
      <c r="CR48" s="155"/>
      <c r="CS48" s="155"/>
    </row>
    <row r="49" spans="1:106" s="11" customFormat="1" ht="22.95" customHeight="1">
      <c r="A49" s="340" t="s">
        <v>37</v>
      </c>
      <c r="B49" s="340"/>
      <c r="C49" s="340"/>
      <c r="D49" s="340"/>
      <c r="E49" s="340"/>
      <c r="F49" s="340"/>
      <c r="G49" s="340"/>
      <c r="H49" s="340"/>
      <c r="I49" s="340"/>
      <c r="J49" s="340"/>
      <c r="K49" s="340"/>
      <c r="L49" s="340"/>
      <c r="M49" s="340"/>
      <c r="N49" s="340"/>
      <c r="O49" s="340"/>
      <c r="P49" s="340"/>
      <c r="Q49" s="340"/>
      <c r="R49" s="340"/>
      <c r="S49" s="340"/>
      <c r="T49" s="340"/>
      <c r="U49" s="340"/>
      <c r="V49" s="340"/>
      <c r="W49" s="232">
        <f>SUM(W45:W48)</f>
        <v>78173046</v>
      </c>
      <c r="X49" s="232"/>
      <c r="Y49" s="232"/>
      <c r="Z49" s="232"/>
      <c r="AA49" s="232"/>
      <c r="AB49" s="232"/>
      <c r="AC49" s="232">
        <f>AC47</f>
        <v>58370116</v>
      </c>
      <c r="AD49" s="232"/>
      <c r="AE49" s="232"/>
      <c r="AF49" s="232"/>
      <c r="AG49" s="232"/>
      <c r="AH49" s="232"/>
      <c r="AI49" s="232">
        <f>AI47</f>
        <v>58370116</v>
      </c>
      <c r="AJ49" s="232"/>
      <c r="AK49" s="232"/>
      <c r="AL49" s="232"/>
      <c r="AM49" s="232"/>
      <c r="AN49" s="232"/>
      <c r="AO49" s="232"/>
      <c r="AP49" s="232">
        <f>AP45+AP47</f>
        <v>136543162</v>
      </c>
      <c r="AQ49" s="232"/>
      <c r="AR49" s="232"/>
      <c r="AS49" s="232"/>
      <c r="AT49" s="232"/>
      <c r="AU49" s="232"/>
      <c r="AV49" s="232">
        <f>SUM(AV45:AV48)</f>
        <v>79567346</v>
      </c>
      <c r="AW49" s="232"/>
      <c r="AX49" s="232"/>
      <c r="AY49" s="232"/>
      <c r="AZ49" s="232"/>
      <c r="BA49" s="232"/>
      <c r="BB49" s="232">
        <f>BB47</f>
        <v>97064645</v>
      </c>
      <c r="BC49" s="232"/>
      <c r="BD49" s="232"/>
      <c r="BE49" s="232"/>
      <c r="BF49" s="232"/>
      <c r="BG49" s="232"/>
      <c r="BH49" s="232">
        <f>BH47</f>
        <v>97064645</v>
      </c>
      <c r="BI49" s="232"/>
      <c r="BJ49" s="232"/>
      <c r="BK49" s="232"/>
      <c r="BL49" s="232"/>
      <c r="BM49" s="232"/>
      <c r="BN49" s="232"/>
      <c r="BO49" s="232">
        <f>BO45+BO47</f>
        <v>176631991</v>
      </c>
      <c r="BP49" s="232"/>
      <c r="BQ49" s="232"/>
      <c r="BR49" s="232"/>
      <c r="BS49" s="232"/>
      <c r="BT49" s="232"/>
      <c r="BU49" s="232">
        <f>BU45</f>
        <v>106510427</v>
      </c>
      <c r="BV49" s="232"/>
      <c r="BW49" s="232"/>
      <c r="BX49" s="232"/>
      <c r="BY49" s="232"/>
      <c r="BZ49" s="232"/>
      <c r="CA49" s="232">
        <f>CA47</f>
        <v>13288216</v>
      </c>
      <c r="CB49" s="232"/>
      <c r="CC49" s="232"/>
      <c r="CD49" s="232"/>
      <c r="CE49" s="232"/>
      <c r="CF49" s="232"/>
      <c r="CG49" s="232">
        <f>CG47</f>
        <v>13288216</v>
      </c>
      <c r="CH49" s="232"/>
      <c r="CI49" s="232"/>
      <c r="CJ49" s="232"/>
      <c r="CK49" s="232"/>
      <c r="CL49" s="232"/>
      <c r="CM49" s="232"/>
      <c r="CN49" s="232">
        <f>CN45+CN47</f>
        <v>119798643</v>
      </c>
      <c r="CO49" s="232"/>
      <c r="CP49" s="232"/>
      <c r="CQ49" s="232"/>
      <c r="CR49" s="232"/>
      <c r="CS49" s="232"/>
    </row>
    <row r="50" spans="1:106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</row>
    <row r="51" spans="1:106" ht="12.75" customHeight="1">
      <c r="A51" s="135" t="s">
        <v>199</v>
      </c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2"/>
      <c r="DB51" s="2"/>
    </row>
    <row r="52" spans="1:106" ht="12.75" customHeight="1" thickBo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318" t="s">
        <v>22</v>
      </c>
      <c r="BP52" s="318"/>
      <c r="BQ52" s="318"/>
      <c r="BR52" s="318"/>
      <c r="BS52" s="318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</row>
    <row r="53" spans="1:106" ht="12.75" customHeight="1">
      <c r="A53" s="332" t="s">
        <v>23</v>
      </c>
      <c r="B53" s="332"/>
      <c r="C53" s="332"/>
      <c r="D53" s="332"/>
      <c r="E53" s="332"/>
      <c r="F53" s="337" t="s">
        <v>24</v>
      </c>
      <c r="G53" s="337"/>
      <c r="H53" s="337"/>
      <c r="I53" s="337"/>
      <c r="J53" s="337"/>
      <c r="K53" s="337"/>
      <c r="L53" s="337"/>
      <c r="M53" s="337"/>
      <c r="N53" s="337"/>
      <c r="O53" s="337"/>
      <c r="P53" s="337"/>
      <c r="Q53" s="337"/>
      <c r="R53" s="337"/>
      <c r="S53" s="337"/>
      <c r="T53" s="337"/>
      <c r="U53" s="337"/>
      <c r="V53" s="337"/>
      <c r="W53" s="339" t="s">
        <v>148</v>
      </c>
      <c r="X53" s="339"/>
      <c r="Y53" s="339"/>
      <c r="Z53" s="339"/>
      <c r="AA53" s="339"/>
      <c r="AB53" s="339"/>
      <c r="AC53" s="339"/>
      <c r="AD53" s="339"/>
      <c r="AE53" s="339"/>
      <c r="AF53" s="339"/>
      <c r="AG53" s="339"/>
      <c r="AH53" s="339"/>
      <c r="AI53" s="339"/>
      <c r="AJ53" s="339"/>
      <c r="AK53" s="339"/>
      <c r="AL53" s="339"/>
      <c r="AM53" s="339"/>
      <c r="AN53" s="339"/>
      <c r="AO53" s="339"/>
      <c r="AP53" s="339"/>
      <c r="AQ53" s="339"/>
      <c r="AR53" s="339"/>
      <c r="AS53" s="339"/>
      <c r="AT53" s="339"/>
      <c r="AU53" s="339"/>
      <c r="AV53" s="339" t="s">
        <v>197</v>
      </c>
      <c r="AW53" s="339"/>
      <c r="AX53" s="339"/>
      <c r="AY53" s="339"/>
      <c r="AZ53" s="339"/>
      <c r="BA53" s="339"/>
      <c r="BB53" s="339"/>
      <c r="BC53" s="339"/>
      <c r="BD53" s="339"/>
      <c r="BE53" s="339"/>
      <c r="BF53" s="339"/>
      <c r="BG53" s="339"/>
      <c r="BH53" s="339"/>
      <c r="BI53" s="339"/>
      <c r="BJ53" s="339"/>
      <c r="BK53" s="339"/>
      <c r="BL53" s="339"/>
      <c r="BM53" s="339"/>
      <c r="BN53" s="339"/>
      <c r="BO53" s="339"/>
      <c r="BP53" s="339"/>
      <c r="BQ53" s="339"/>
      <c r="BR53" s="339"/>
      <c r="BS53" s="339"/>
      <c r="BT53" s="339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</row>
    <row r="54" spans="1:106" s="7" customFormat="1" ht="18.899999999999999" customHeight="1">
      <c r="A54" s="333"/>
      <c r="B54" s="334"/>
      <c r="C54" s="334"/>
      <c r="D54" s="334"/>
      <c r="E54" s="335"/>
      <c r="F54" s="338"/>
      <c r="G54" s="334"/>
      <c r="H54" s="334"/>
      <c r="I54" s="334"/>
      <c r="J54" s="334"/>
      <c r="K54" s="334"/>
      <c r="L54" s="334"/>
      <c r="M54" s="334"/>
      <c r="N54" s="334"/>
      <c r="O54" s="334"/>
      <c r="P54" s="334"/>
      <c r="Q54" s="334"/>
      <c r="R54" s="334"/>
      <c r="S54" s="334"/>
      <c r="T54" s="334"/>
      <c r="U54" s="334"/>
      <c r="V54" s="335"/>
      <c r="W54" s="324" t="s">
        <v>25</v>
      </c>
      <c r="X54" s="324"/>
      <c r="Y54" s="324"/>
      <c r="Z54" s="324"/>
      <c r="AA54" s="324"/>
      <c r="AB54" s="324"/>
      <c r="AC54" s="324" t="s">
        <v>26</v>
      </c>
      <c r="AD54" s="324"/>
      <c r="AE54" s="324"/>
      <c r="AF54" s="324"/>
      <c r="AG54" s="324"/>
      <c r="AH54" s="324"/>
      <c r="AI54" s="328" t="s">
        <v>27</v>
      </c>
      <c r="AJ54" s="328"/>
      <c r="AK54" s="328"/>
      <c r="AL54" s="328"/>
      <c r="AM54" s="328"/>
      <c r="AN54" s="328"/>
      <c r="AO54" s="328"/>
      <c r="AP54" s="324" t="s">
        <v>28</v>
      </c>
      <c r="AQ54" s="324"/>
      <c r="AR54" s="324"/>
      <c r="AS54" s="324"/>
      <c r="AT54" s="324"/>
      <c r="AU54" s="324"/>
      <c r="AV54" s="324" t="s">
        <v>25</v>
      </c>
      <c r="AW54" s="324"/>
      <c r="AX54" s="324"/>
      <c r="AY54" s="324"/>
      <c r="AZ54" s="324"/>
      <c r="BA54" s="324"/>
      <c r="BB54" s="324" t="s">
        <v>26</v>
      </c>
      <c r="BC54" s="324"/>
      <c r="BD54" s="324"/>
      <c r="BE54" s="324"/>
      <c r="BF54" s="324"/>
      <c r="BG54" s="324"/>
      <c r="BH54" s="328" t="s">
        <v>27</v>
      </c>
      <c r="BI54" s="328"/>
      <c r="BJ54" s="328"/>
      <c r="BK54" s="328"/>
      <c r="BL54" s="328"/>
      <c r="BM54" s="328"/>
      <c r="BN54" s="328"/>
      <c r="BO54" s="324" t="s">
        <v>29</v>
      </c>
      <c r="BP54" s="324"/>
      <c r="BQ54" s="324"/>
      <c r="BR54" s="324"/>
      <c r="BS54" s="324"/>
      <c r="BT54" s="324"/>
    </row>
    <row r="55" spans="1:106" s="7" customFormat="1" ht="21" customHeight="1" thickBot="1">
      <c r="A55" s="336"/>
      <c r="B55" s="326"/>
      <c r="C55" s="326"/>
      <c r="D55" s="326"/>
      <c r="E55" s="327"/>
      <c r="F55" s="325"/>
      <c r="G55" s="326"/>
      <c r="H55" s="326"/>
      <c r="I55" s="326"/>
      <c r="J55" s="326"/>
      <c r="K55" s="326"/>
      <c r="L55" s="326"/>
      <c r="M55" s="326"/>
      <c r="N55" s="326"/>
      <c r="O55" s="326"/>
      <c r="P55" s="326"/>
      <c r="Q55" s="326"/>
      <c r="R55" s="326"/>
      <c r="S55" s="326"/>
      <c r="T55" s="326"/>
      <c r="U55" s="326"/>
      <c r="V55" s="327"/>
      <c r="W55" s="325"/>
      <c r="X55" s="326"/>
      <c r="Y55" s="326"/>
      <c r="Z55" s="326"/>
      <c r="AA55" s="326"/>
      <c r="AB55" s="327"/>
      <c r="AC55" s="325"/>
      <c r="AD55" s="326"/>
      <c r="AE55" s="326"/>
      <c r="AF55" s="326"/>
      <c r="AG55" s="326"/>
      <c r="AH55" s="327"/>
      <c r="AI55" s="329"/>
      <c r="AJ55" s="330"/>
      <c r="AK55" s="330"/>
      <c r="AL55" s="330"/>
      <c r="AM55" s="330"/>
      <c r="AN55" s="330"/>
      <c r="AO55" s="331"/>
      <c r="AP55" s="325"/>
      <c r="AQ55" s="326"/>
      <c r="AR55" s="326"/>
      <c r="AS55" s="326"/>
      <c r="AT55" s="326"/>
      <c r="AU55" s="327"/>
      <c r="AV55" s="325"/>
      <c r="AW55" s="326"/>
      <c r="AX55" s="326"/>
      <c r="AY55" s="326"/>
      <c r="AZ55" s="326"/>
      <c r="BA55" s="327"/>
      <c r="BB55" s="325"/>
      <c r="BC55" s="326"/>
      <c r="BD55" s="326"/>
      <c r="BE55" s="326"/>
      <c r="BF55" s="326"/>
      <c r="BG55" s="327"/>
      <c r="BH55" s="329"/>
      <c r="BI55" s="330"/>
      <c r="BJ55" s="330"/>
      <c r="BK55" s="330"/>
      <c r="BL55" s="330"/>
      <c r="BM55" s="330"/>
      <c r="BN55" s="331"/>
      <c r="BO55" s="325"/>
      <c r="BP55" s="326"/>
      <c r="BQ55" s="326"/>
      <c r="BR55" s="326"/>
      <c r="BS55" s="326"/>
      <c r="BT55" s="327"/>
    </row>
    <row r="56" spans="1:106" ht="12.75" customHeight="1" thickBot="1">
      <c r="A56" s="157">
        <v>1</v>
      </c>
      <c r="B56" s="157"/>
      <c r="C56" s="157"/>
      <c r="D56" s="157"/>
      <c r="E56" s="157"/>
      <c r="F56" s="158">
        <v>2</v>
      </c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>
        <v>3</v>
      </c>
      <c r="X56" s="158"/>
      <c r="Y56" s="158"/>
      <c r="Z56" s="158"/>
      <c r="AA56" s="158"/>
      <c r="AB56" s="158"/>
      <c r="AC56" s="158">
        <v>4</v>
      </c>
      <c r="AD56" s="158"/>
      <c r="AE56" s="158"/>
      <c r="AF56" s="158"/>
      <c r="AG56" s="158"/>
      <c r="AH56" s="158"/>
      <c r="AI56" s="158">
        <v>5</v>
      </c>
      <c r="AJ56" s="158"/>
      <c r="AK56" s="158"/>
      <c r="AL56" s="158"/>
      <c r="AM56" s="158"/>
      <c r="AN56" s="158"/>
      <c r="AO56" s="158"/>
      <c r="AP56" s="158">
        <v>6</v>
      </c>
      <c r="AQ56" s="158"/>
      <c r="AR56" s="158"/>
      <c r="AS56" s="158"/>
      <c r="AT56" s="158"/>
      <c r="AU56" s="158"/>
      <c r="AV56" s="158">
        <v>7</v>
      </c>
      <c r="AW56" s="158"/>
      <c r="AX56" s="158"/>
      <c r="AY56" s="158"/>
      <c r="AZ56" s="158"/>
      <c r="BA56" s="158"/>
      <c r="BB56" s="158">
        <v>8</v>
      </c>
      <c r="BC56" s="158"/>
      <c r="BD56" s="158"/>
      <c r="BE56" s="158"/>
      <c r="BF56" s="158"/>
      <c r="BG56" s="158"/>
      <c r="BH56" s="158">
        <v>9</v>
      </c>
      <c r="BI56" s="158"/>
      <c r="BJ56" s="158"/>
      <c r="BK56" s="158"/>
      <c r="BL56" s="158"/>
      <c r="BM56" s="158"/>
      <c r="BN56" s="158"/>
      <c r="BO56" s="158">
        <v>10</v>
      </c>
      <c r="BP56" s="158"/>
      <c r="BQ56" s="158"/>
      <c r="BR56" s="158"/>
      <c r="BS56" s="158"/>
      <c r="BT56" s="158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</row>
    <row r="57" spans="1:106" s="13" customFormat="1" ht="21" customHeight="1">
      <c r="A57" s="217"/>
      <c r="B57" s="217"/>
      <c r="C57" s="217"/>
      <c r="D57" s="217"/>
      <c r="E57" s="217"/>
      <c r="F57" s="322" t="s">
        <v>31</v>
      </c>
      <c r="G57" s="322"/>
      <c r="H57" s="322"/>
      <c r="I57" s="322"/>
      <c r="J57" s="322"/>
      <c r="K57" s="322"/>
      <c r="L57" s="322"/>
      <c r="M57" s="322"/>
      <c r="N57" s="322"/>
      <c r="O57" s="322"/>
      <c r="P57" s="322"/>
      <c r="Q57" s="322"/>
      <c r="R57" s="322"/>
      <c r="S57" s="322"/>
      <c r="T57" s="322"/>
      <c r="U57" s="322"/>
      <c r="V57" s="322"/>
      <c r="W57" s="155">
        <f>X93</f>
        <v>117101939.464</v>
      </c>
      <c r="X57" s="155"/>
      <c r="Y57" s="155"/>
      <c r="Z57" s="155"/>
      <c r="AA57" s="155"/>
      <c r="AB57" s="155"/>
      <c r="AC57" s="265" t="s">
        <v>32</v>
      </c>
      <c r="AD57" s="265"/>
      <c r="AE57" s="265"/>
      <c r="AF57" s="265"/>
      <c r="AG57" s="265"/>
      <c r="AH57" s="265"/>
      <c r="AI57" s="265" t="s">
        <v>32</v>
      </c>
      <c r="AJ57" s="265"/>
      <c r="AK57" s="265"/>
      <c r="AL57" s="265"/>
      <c r="AM57" s="265"/>
      <c r="AN57" s="265"/>
      <c r="AO57" s="265"/>
      <c r="AP57" s="155">
        <f>W57</f>
        <v>117101939.464</v>
      </c>
      <c r="AQ57" s="155"/>
      <c r="AR57" s="155"/>
      <c r="AS57" s="155"/>
      <c r="AT57" s="155"/>
      <c r="AU57" s="155"/>
      <c r="AV57" s="155">
        <f>AV93</f>
        <v>123923928.89237599</v>
      </c>
      <c r="AW57" s="155"/>
      <c r="AX57" s="155"/>
      <c r="AY57" s="155"/>
      <c r="AZ57" s="155"/>
      <c r="BA57" s="155"/>
      <c r="BB57" s="265" t="s">
        <v>32</v>
      </c>
      <c r="BC57" s="265"/>
      <c r="BD57" s="265"/>
      <c r="BE57" s="265"/>
      <c r="BF57" s="265"/>
      <c r="BG57" s="265"/>
      <c r="BH57" s="265" t="s">
        <v>32</v>
      </c>
      <c r="BI57" s="265"/>
      <c r="BJ57" s="265"/>
      <c r="BK57" s="265"/>
      <c r="BL57" s="265"/>
      <c r="BM57" s="265"/>
      <c r="BN57" s="265"/>
      <c r="BO57" s="155">
        <f>AV57</f>
        <v>123923928.89237599</v>
      </c>
      <c r="BP57" s="155"/>
      <c r="BQ57" s="155"/>
      <c r="BR57" s="155"/>
      <c r="BS57" s="155"/>
      <c r="BT57" s="155"/>
    </row>
    <row r="58" spans="1:106" s="12" customFormat="1" ht="30.6" customHeight="1">
      <c r="A58" s="217"/>
      <c r="B58" s="217"/>
      <c r="C58" s="217"/>
      <c r="D58" s="217"/>
      <c r="E58" s="217"/>
      <c r="F58" s="322" t="s">
        <v>33</v>
      </c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265" t="s">
        <v>32</v>
      </c>
      <c r="X58" s="265"/>
      <c r="Y58" s="265"/>
      <c r="Z58" s="265"/>
      <c r="AA58" s="265"/>
      <c r="AB58" s="265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265" t="s">
        <v>34</v>
      </c>
      <c r="AW58" s="265"/>
      <c r="AX58" s="265"/>
      <c r="AY58" s="265"/>
      <c r="AZ58" s="265"/>
      <c r="BA58" s="265"/>
      <c r="BB58" s="154"/>
      <c r="BC58" s="154"/>
      <c r="BD58" s="154"/>
      <c r="BE58" s="154"/>
      <c r="BF58" s="154"/>
      <c r="BG58" s="154"/>
      <c r="BH58" s="154"/>
      <c r="BI58" s="154"/>
      <c r="BJ58" s="154"/>
      <c r="BK58" s="154"/>
      <c r="BL58" s="154"/>
      <c r="BM58" s="154"/>
      <c r="BN58" s="154"/>
      <c r="BO58" s="154"/>
      <c r="BP58" s="154"/>
      <c r="BQ58" s="154"/>
      <c r="BR58" s="154"/>
      <c r="BS58" s="154"/>
      <c r="BT58" s="154"/>
      <c r="BU58" s="323"/>
      <c r="BV58" s="323"/>
      <c r="BW58" s="323"/>
      <c r="BX58" s="323"/>
      <c r="BY58" s="323"/>
      <c r="BZ58" s="323"/>
      <c r="CA58" s="319"/>
      <c r="CB58" s="319"/>
      <c r="CC58" s="319"/>
      <c r="CD58" s="319"/>
      <c r="CE58" s="319"/>
      <c r="CF58" s="319"/>
      <c r="CG58" s="319"/>
      <c r="CH58" s="319"/>
      <c r="CI58" s="319"/>
      <c r="CJ58" s="319"/>
      <c r="CK58" s="319"/>
      <c r="CL58" s="319"/>
      <c r="CM58" s="319"/>
      <c r="CN58" s="319"/>
      <c r="CO58" s="319"/>
      <c r="CP58" s="319"/>
      <c r="CQ58" s="319"/>
      <c r="CR58" s="319"/>
      <c r="CS58" s="319"/>
    </row>
    <row r="59" spans="1:106" s="12" customFormat="1" ht="24" customHeight="1">
      <c r="A59" s="217"/>
      <c r="B59" s="217"/>
      <c r="C59" s="217"/>
      <c r="D59" s="217"/>
      <c r="E59" s="217"/>
      <c r="F59" s="322" t="s">
        <v>35</v>
      </c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  <c r="W59" s="265" t="s">
        <v>32</v>
      </c>
      <c r="X59" s="265"/>
      <c r="Y59" s="265"/>
      <c r="Z59" s="265"/>
      <c r="AA59" s="265"/>
      <c r="AB59" s="265"/>
      <c r="AC59" s="155">
        <f>AC60</f>
        <v>14670190.464000002</v>
      </c>
      <c r="AD59" s="155"/>
      <c r="AE59" s="155"/>
      <c r="AF59" s="155"/>
      <c r="AG59" s="155"/>
      <c r="AH59" s="155"/>
      <c r="AI59" s="155">
        <f>AI60</f>
        <v>14670190.464000002</v>
      </c>
      <c r="AJ59" s="155"/>
      <c r="AK59" s="155"/>
      <c r="AL59" s="155"/>
      <c r="AM59" s="155"/>
      <c r="AN59" s="155"/>
      <c r="AO59" s="155"/>
      <c r="AP59" s="155">
        <f>AC59</f>
        <v>14670190.464000002</v>
      </c>
      <c r="AQ59" s="155"/>
      <c r="AR59" s="155"/>
      <c r="AS59" s="155"/>
      <c r="AT59" s="155"/>
      <c r="AU59" s="155"/>
      <c r="AV59" s="265" t="s">
        <v>34</v>
      </c>
      <c r="AW59" s="265"/>
      <c r="AX59" s="265"/>
      <c r="AY59" s="265"/>
      <c r="AZ59" s="265"/>
      <c r="BA59" s="265"/>
      <c r="BB59" s="155">
        <f>BB60</f>
        <v>15535731.701376</v>
      </c>
      <c r="BC59" s="155"/>
      <c r="BD59" s="155"/>
      <c r="BE59" s="155"/>
      <c r="BF59" s="155"/>
      <c r="BG59" s="155"/>
      <c r="BH59" s="155">
        <f>BH60</f>
        <v>15535731.701376</v>
      </c>
      <c r="BI59" s="155"/>
      <c r="BJ59" s="155"/>
      <c r="BK59" s="155"/>
      <c r="BL59" s="155"/>
      <c r="BM59" s="155"/>
      <c r="BN59" s="155"/>
      <c r="BO59" s="155">
        <f>BB59</f>
        <v>15535731.701376</v>
      </c>
      <c r="BP59" s="155"/>
      <c r="BQ59" s="155"/>
      <c r="BR59" s="155"/>
      <c r="BS59" s="155"/>
      <c r="BT59" s="155"/>
      <c r="BU59" s="323"/>
      <c r="BV59" s="323"/>
      <c r="BW59" s="323"/>
      <c r="BX59" s="323"/>
      <c r="BY59" s="323"/>
      <c r="BZ59" s="323"/>
      <c r="CA59" s="319"/>
      <c r="CB59" s="319"/>
      <c r="CC59" s="319"/>
      <c r="CD59" s="319"/>
      <c r="CE59" s="319"/>
      <c r="CF59" s="319"/>
      <c r="CG59" s="319"/>
      <c r="CH59" s="319"/>
      <c r="CI59" s="319"/>
      <c r="CJ59" s="319"/>
      <c r="CK59" s="319"/>
      <c r="CL59" s="319"/>
      <c r="CM59" s="319"/>
      <c r="CN59" s="319"/>
      <c r="CO59" s="319"/>
      <c r="CP59" s="319"/>
      <c r="CQ59" s="319"/>
      <c r="CR59" s="319"/>
      <c r="CS59" s="319"/>
    </row>
    <row r="60" spans="1:106" s="7" customFormat="1" ht="35.25" customHeight="1">
      <c r="A60" s="320">
        <v>602400</v>
      </c>
      <c r="B60" s="320"/>
      <c r="C60" s="320"/>
      <c r="D60" s="320"/>
      <c r="E60" s="320"/>
      <c r="F60" s="321" t="s">
        <v>36</v>
      </c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265"/>
      <c r="X60" s="265"/>
      <c r="Y60" s="265"/>
      <c r="Z60" s="265"/>
      <c r="AA60" s="265"/>
      <c r="AB60" s="265"/>
      <c r="AC60" s="155">
        <f>AC93</f>
        <v>14670190.464000002</v>
      </c>
      <c r="AD60" s="155"/>
      <c r="AE60" s="155"/>
      <c r="AF60" s="155"/>
      <c r="AG60" s="155"/>
      <c r="AH60" s="155"/>
      <c r="AI60" s="155">
        <f>AI93</f>
        <v>14670190.464000002</v>
      </c>
      <c r="AJ60" s="155"/>
      <c r="AK60" s="155"/>
      <c r="AL60" s="155"/>
      <c r="AM60" s="155"/>
      <c r="AN60" s="155"/>
      <c r="AO60" s="155"/>
      <c r="AP60" s="155">
        <f>AC60</f>
        <v>14670190.464000002</v>
      </c>
      <c r="AQ60" s="155"/>
      <c r="AR60" s="155"/>
      <c r="AS60" s="155"/>
      <c r="AT60" s="155"/>
      <c r="AU60" s="155"/>
      <c r="AV60" s="265"/>
      <c r="AW60" s="265"/>
      <c r="AX60" s="265"/>
      <c r="AY60" s="265"/>
      <c r="AZ60" s="265"/>
      <c r="BA60" s="265"/>
      <c r="BB60" s="155">
        <f>BC92</f>
        <v>15535731.701376</v>
      </c>
      <c r="BC60" s="155"/>
      <c r="BD60" s="155"/>
      <c r="BE60" s="155"/>
      <c r="BF60" s="155"/>
      <c r="BG60" s="155"/>
      <c r="BH60" s="155">
        <f>BB60</f>
        <v>15535731.701376</v>
      </c>
      <c r="BI60" s="155"/>
      <c r="BJ60" s="155"/>
      <c r="BK60" s="155"/>
      <c r="BL60" s="155"/>
      <c r="BM60" s="155"/>
      <c r="BN60" s="155"/>
      <c r="BO60" s="155">
        <f>BB60</f>
        <v>15535731.701376</v>
      </c>
      <c r="BP60" s="155"/>
      <c r="BQ60" s="155"/>
      <c r="BR60" s="155"/>
      <c r="BS60" s="155"/>
      <c r="BT60" s="155"/>
    </row>
    <row r="61" spans="1:106" s="14" customFormat="1" ht="19.8" customHeight="1">
      <c r="A61" s="169" t="s">
        <v>37</v>
      </c>
      <c r="B61" s="169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200">
        <f>W57</f>
        <v>117101939.464</v>
      </c>
      <c r="X61" s="200"/>
      <c r="Y61" s="200"/>
      <c r="Z61" s="200"/>
      <c r="AA61" s="200"/>
      <c r="AB61" s="200"/>
      <c r="AC61" s="200">
        <f>AC59</f>
        <v>14670190.464000002</v>
      </c>
      <c r="AD61" s="200"/>
      <c r="AE61" s="200"/>
      <c r="AF61" s="200"/>
      <c r="AG61" s="200"/>
      <c r="AH61" s="200"/>
      <c r="AI61" s="200">
        <f>AI59</f>
        <v>14670190.464000002</v>
      </c>
      <c r="AJ61" s="200"/>
      <c r="AK61" s="200"/>
      <c r="AL61" s="200"/>
      <c r="AM61" s="200"/>
      <c r="AN61" s="200"/>
      <c r="AO61" s="200"/>
      <c r="AP61" s="200">
        <f>AP57+AP59</f>
        <v>131772129.928</v>
      </c>
      <c r="AQ61" s="200"/>
      <c r="AR61" s="200"/>
      <c r="AS61" s="200"/>
      <c r="AT61" s="200"/>
      <c r="AU61" s="200"/>
      <c r="AV61" s="200">
        <f>AV57</f>
        <v>123923928.89237599</v>
      </c>
      <c r="AW61" s="200"/>
      <c r="AX61" s="200"/>
      <c r="AY61" s="200"/>
      <c r="AZ61" s="200"/>
      <c r="BA61" s="200"/>
      <c r="BB61" s="200">
        <f>BB59</f>
        <v>15535731.701376</v>
      </c>
      <c r="BC61" s="200"/>
      <c r="BD61" s="200"/>
      <c r="BE61" s="200"/>
      <c r="BF61" s="200"/>
      <c r="BG61" s="200"/>
      <c r="BH61" s="200">
        <f>BH59</f>
        <v>15535731.701376</v>
      </c>
      <c r="BI61" s="200"/>
      <c r="BJ61" s="200"/>
      <c r="BK61" s="200"/>
      <c r="BL61" s="200"/>
      <c r="BM61" s="200"/>
      <c r="BN61" s="200"/>
      <c r="BO61" s="200">
        <f>BO57+BO59</f>
        <v>139459660.593752</v>
      </c>
      <c r="BP61" s="200"/>
      <c r="BQ61" s="200"/>
      <c r="BR61" s="200"/>
      <c r="BS61" s="200"/>
      <c r="BT61" s="200"/>
    </row>
    <row r="62" spans="1:106" s="14" customFormat="1" ht="18" customHeight="1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</row>
    <row r="63" spans="1:106" hidden="1"/>
    <row r="64" spans="1:106" ht="12.75" customHeight="1">
      <c r="A64" s="135" t="s">
        <v>38</v>
      </c>
      <c r="B64" s="135"/>
      <c r="C64" s="135"/>
      <c r="D64" s="135"/>
      <c r="E64" s="135"/>
      <c r="F64" s="135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2"/>
      <c r="DB64" s="2"/>
    </row>
    <row r="65" spans="1:106" ht="12.75" customHeight="1">
      <c r="A65" s="60"/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  <c r="BM65" s="60"/>
      <c r="BN65" s="60"/>
      <c r="BO65" s="60"/>
      <c r="BP65" s="60"/>
      <c r="BQ65" s="60"/>
      <c r="BR65" s="60"/>
      <c r="BS65" s="60"/>
      <c r="BT65" s="60"/>
      <c r="BU65" s="60"/>
      <c r="BV65" s="60"/>
      <c r="BW65" s="60"/>
      <c r="BX65" s="60"/>
      <c r="BY65" s="60"/>
      <c r="BZ65" s="60"/>
      <c r="CA65" s="60"/>
      <c r="CB65" s="60"/>
      <c r="CC65" s="60"/>
      <c r="CD65" s="60"/>
      <c r="CE65" s="60"/>
      <c r="CF65" s="60"/>
      <c r="CG65" s="60"/>
      <c r="CH65" s="60"/>
      <c r="CI65" s="60"/>
      <c r="CJ65" s="60"/>
      <c r="CK65" s="60"/>
      <c r="CL65" s="60"/>
      <c r="CM65" s="60"/>
      <c r="CN65" s="60"/>
      <c r="CO65" s="60"/>
      <c r="CP65" s="60"/>
      <c r="CQ65" s="60"/>
      <c r="CR65" s="60"/>
      <c r="CS65" s="60"/>
      <c r="CT65" s="60"/>
      <c r="CU65" s="60"/>
      <c r="CV65" s="60"/>
      <c r="CW65" s="60"/>
      <c r="CX65" s="60"/>
      <c r="CY65" s="60"/>
      <c r="CZ65" s="60"/>
      <c r="DA65" s="2"/>
      <c r="DB65" s="2"/>
    </row>
    <row r="66" spans="1:106" ht="12.75" customHeight="1">
      <c r="A66" s="2"/>
      <c r="B66" s="135" t="s">
        <v>201</v>
      </c>
      <c r="C66" s="135"/>
      <c r="D66" s="135"/>
      <c r="E66" s="135"/>
      <c r="F66" s="135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2"/>
    </row>
    <row r="67" spans="1:106" ht="12.75" customHeight="1" thickBo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318" t="s">
        <v>22</v>
      </c>
      <c r="CP67" s="318"/>
      <c r="CQ67" s="318"/>
      <c r="CR67" s="318"/>
      <c r="CS67" s="318"/>
      <c r="CT67" s="2"/>
      <c r="CU67" s="2"/>
      <c r="CV67" s="2"/>
      <c r="CW67" s="2"/>
      <c r="CX67" s="2"/>
      <c r="CY67" s="2"/>
      <c r="CZ67" s="2"/>
      <c r="DA67" s="2"/>
      <c r="DB67" s="2"/>
    </row>
    <row r="68" spans="1:106" s="17" customFormat="1" ht="18" customHeight="1">
      <c r="A68" s="193" t="s">
        <v>39</v>
      </c>
      <c r="B68" s="193"/>
      <c r="C68" s="193"/>
      <c r="D68" s="193"/>
      <c r="E68" s="193"/>
      <c r="F68" s="197" t="s">
        <v>24</v>
      </c>
      <c r="G68" s="197"/>
      <c r="H68" s="197"/>
      <c r="I68" s="197"/>
      <c r="J68" s="197"/>
      <c r="K68" s="197"/>
      <c r="L68" s="197"/>
      <c r="M68" s="197"/>
      <c r="N68" s="197"/>
      <c r="O68" s="197"/>
      <c r="P68" s="197"/>
      <c r="Q68" s="197"/>
      <c r="R68" s="197"/>
      <c r="S68" s="197"/>
      <c r="T68" s="197"/>
      <c r="U68" s="197"/>
      <c r="V68" s="197"/>
      <c r="W68" s="197"/>
      <c r="X68" s="211" t="s">
        <v>194</v>
      </c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  <c r="AK68" s="211"/>
      <c r="AL68" s="211"/>
      <c r="AM68" s="211"/>
      <c r="AN68" s="211"/>
      <c r="AO68" s="211"/>
      <c r="AP68" s="211"/>
      <c r="AQ68" s="211"/>
      <c r="AR68" s="211"/>
      <c r="AS68" s="211"/>
      <c r="AT68" s="211"/>
      <c r="AU68" s="211"/>
      <c r="AV68" s="211" t="s">
        <v>195</v>
      </c>
      <c r="AW68" s="211"/>
      <c r="AX68" s="211"/>
      <c r="AY68" s="211"/>
      <c r="AZ68" s="211"/>
      <c r="BA68" s="211"/>
      <c r="BB68" s="211"/>
      <c r="BC68" s="211"/>
      <c r="BD68" s="211"/>
      <c r="BE68" s="211"/>
      <c r="BF68" s="211"/>
      <c r="BG68" s="211"/>
      <c r="BH68" s="211"/>
      <c r="BI68" s="211"/>
      <c r="BJ68" s="211"/>
      <c r="BK68" s="211"/>
      <c r="BL68" s="211"/>
      <c r="BM68" s="211"/>
      <c r="BN68" s="211"/>
      <c r="BO68" s="211"/>
      <c r="BP68" s="211"/>
      <c r="BQ68" s="211"/>
      <c r="BR68" s="211"/>
      <c r="BS68" s="211"/>
      <c r="BT68" s="211"/>
      <c r="BU68" s="211"/>
      <c r="BV68" s="224" t="s">
        <v>196</v>
      </c>
      <c r="BW68" s="224"/>
      <c r="BX68" s="224"/>
      <c r="BY68" s="224"/>
      <c r="BZ68" s="224"/>
      <c r="CA68" s="224"/>
      <c r="CB68" s="224"/>
      <c r="CC68" s="224"/>
      <c r="CD68" s="224"/>
      <c r="CE68" s="224"/>
      <c r="CF68" s="224"/>
      <c r="CG68" s="224"/>
      <c r="CH68" s="224"/>
      <c r="CI68" s="224"/>
      <c r="CJ68" s="224"/>
      <c r="CK68" s="224"/>
      <c r="CL68" s="224"/>
      <c r="CM68" s="224"/>
      <c r="CN68" s="224"/>
      <c r="CO68" s="224"/>
      <c r="CP68" s="224"/>
      <c r="CQ68" s="224"/>
      <c r="CR68" s="224"/>
      <c r="CS68" s="224"/>
      <c r="CT68" s="224"/>
    </row>
    <row r="69" spans="1:106" s="17" customFormat="1" ht="18" customHeight="1">
      <c r="A69" s="194"/>
      <c r="B69" s="195"/>
      <c r="C69" s="195"/>
      <c r="D69" s="195"/>
      <c r="E69" s="196"/>
      <c r="F69" s="189"/>
      <c r="G69" s="195"/>
      <c r="H69" s="195"/>
      <c r="I69" s="195"/>
      <c r="J69" s="195"/>
      <c r="K69" s="195"/>
      <c r="L69" s="195"/>
      <c r="M69" s="195"/>
      <c r="N69" s="195"/>
      <c r="O69" s="195"/>
      <c r="P69" s="195"/>
      <c r="Q69" s="195"/>
      <c r="R69" s="195"/>
      <c r="S69" s="195"/>
      <c r="T69" s="195"/>
      <c r="U69" s="195"/>
      <c r="V69" s="195"/>
      <c r="W69" s="196"/>
      <c r="X69" s="192" t="s">
        <v>25</v>
      </c>
      <c r="Y69" s="192"/>
      <c r="Z69" s="192"/>
      <c r="AA69" s="192"/>
      <c r="AB69" s="192"/>
      <c r="AC69" s="192" t="s">
        <v>26</v>
      </c>
      <c r="AD69" s="192"/>
      <c r="AE69" s="192"/>
      <c r="AF69" s="192"/>
      <c r="AG69" s="192"/>
      <c r="AH69" s="192"/>
      <c r="AI69" s="311" t="s">
        <v>27</v>
      </c>
      <c r="AJ69" s="311"/>
      <c r="AK69" s="311"/>
      <c r="AL69" s="311"/>
      <c r="AM69" s="311"/>
      <c r="AN69" s="311"/>
      <c r="AO69" s="311"/>
      <c r="AP69" s="192" t="s">
        <v>28</v>
      </c>
      <c r="AQ69" s="192"/>
      <c r="AR69" s="192"/>
      <c r="AS69" s="192"/>
      <c r="AT69" s="192"/>
      <c r="AU69" s="192"/>
      <c r="AV69" s="192" t="s">
        <v>25</v>
      </c>
      <c r="AW69" s="192"/>
      <c r="AX69" s="192"/>
      <c r="AY69" s="192"/>
      <c r="AZ69" s="192"/>
      <c r="BA69" s="192"/>
      <c r="BB69" s="192"/>
      <c r="BC69" s="192" t="s">
        <v>26</v>
      </c>
      <c r="BD69" s="192"/>
      <c r="BE69" s="192"/>
      <c r="BF69" s="192"/>
      <c r="BG69" s="192"/>
      <c r="BH69" s="192"/>
      <c r="BI69" s="311" t="s">
        <v>27</v>
      </c>
      <c r="BJ69" s="311"/>
      <c r="BK69" s="311"/>
      <c r="BL69" s="311"/>
      <c r="BM69" s="311"/>
      <c r="BN69" s="311"/>
      <c r="BO69" s="311"/>
      <c r="BP69" s="192" t="s">
        <v>29</v>
      </c>
      <c r="BQ69" s="192"/>
      <c r="BR69" s="192"/>
      <c r="BS69" s="192"/>
      <c r="BT69" s="192"/>
      <c r="BU69" s="192"/>
      <c r="BV69" s="192" t="s">
        <v>25</v>
      </c>
      <c r="BW69" s="192"/>
      <c r="BX69" s="192"/>
      <c r="BY69" s="192"/>
      <c r="BZ69" s="192"/>
      <c r="CA69" s="192"/>
      <c r="CB69" s="192" t="s">
        <v>26</v>
      </c>
      <c r="CC69" s="192"/>
      <c r="CD69" s="192"/>
      <c r="CE69" s="192"/>
      <c r="CF69" s="192"/>
      <c r="CG69" s="192"/>
      <c r="CH69" s="311" t="s">
        <v>27</v>
      </c>
      <c r="CI69" s="311"/>
      <c r="CJ69" s="311"/>
      <c r="CK69" s="311"/>
      <c r="CL69" s="311"/>
      <c r="CM69" s="311"/>
      <c r="CN69" s="311"/>
      <c r="CO69" s="188" t="s">
        <v>30</v>
      </c>
      <c r="CP69" s="188"/>
      <c r="CQ69" s="188"/>
      <c r="CR69" s="188"/>
      <c r="CS69" s="188"/>
      <c r="CT69" s="188"/>
    </row>
    <row r="70" spans="1:106" s="17" customFormat="1" ht="24" customHeight="1" thickBot="1">
      <c r="A70" s="213"/>
      <c r="B70" s="214"/>
      <c r="C70" s="214"/>
      <c r="D70" s="214"/>
      <c r="E70" s="215"/>
      <c r="F70" s="216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5"/>
      <c r="X70" s="216"/>
      <c r="Y70" s="214"/>
      <c r="Z70" s="214"/>
      <c r="AA70" s="214"/>
      <c r="AB70" s="215"/>
      <c r="AC70" s="216"/>
      <c r="AD70" s="214"/>
      <c r="AE70" s="214"/>
      <c r="AF70" s="214"/>
      <c r="AG70" s="214"/>
      <c r="AH70" s="215"/>
      <c r="AI70" s="312"/>
      <c r="AJ70" s="313"/>
      <c r="AK70" s="313"/>
      <c r="AL70" s="313"/>
      <c r="AM70" s="313"/>
      <c r="AN70" s="313"/>
      <c r="AO70" s="314"/>
      <c r="AP70" s="216"/>
      <c r="AQ70" s="214"/>
      <c r="AR70" s="214"/>
      <c r="AS70" s="214"/>
      <c r="AT70" s="214"/>
      <c r="AU70" s="215"/>
      <c r="AV70" s="216"/>
      <c r="AW70" s="214"/>
      <c r="AX70" s="214"/>
      <c r="AY70" s="214"/>
      <c r="AZ70" s="214"/>
      <c r="BA70" s="214"/>
      <c r="BB70" s="215"/>
      <c r="BC70" s="216"/>
      <c r="BD70" s="214"/>
      <c r="BE70" s="214"/>
      <c r="BF70" s="214"/>
      <c r="BG70" s="214"/>
      <c r="BH70" s="215"/>
      <c r="BI70" s="312"/>
      <c r="BJ70" s="313"/>
      <c r="BK70" s="313"/>
      <c r="BL70" s="313"/>
      <c r="BM70" s="313"/>
      <c r="BN70" s="313"/>
      <c r="BO70" s="314"/>
      <c r="BP70" s="216"/>
      <c r="BQ70" s="214"/>
      <c r="BR70" s="214"/>
      <c r="BS70" s="214"/>
      <c r="BT70" s="214"/>
      <c r="BU70" s="215"/>
      <c r="BV70" s="216"/>
      <c r="BW70" s="214"/>
      <c r="BX70" s="214"/>
      <c r="BY70" s="214"/>
      <c r="BZ70" s="214"/>
      <c r="CA70" s="215"/>
      <c r="CB70" s="216"/>
      <c r="CC70" s="214"/>
      <c r="CD70" s="214"/>
      <c r="CE70" s="214"/>
      <c r="CF70" s="214"/>
      <c r="CG70" s="215"/>
      <c r="CH70" s="312"/>
      <c r="CI70" s="313"/>
      <c r="CJ70" s="313"/>
      <c r="CK70" s="313"/>
      <c r="CL70" s="313"/>
      <c r="CM70" s="313"/>
      <c r="CN70" s="314"/>
      <c r="CO70" s="216"/>
      <c r="CP70" s="214"/>
      <c r="CQ70" s="214"/>
      <c r="CR70" s="214"/>
      <c r="CS70" s="214"/>
      <c r="CT70" s="317"/>
    </row>
    <row r="71" spans="1:106" s="18" customFormat="1" ht="12.75" customHeight="1" thickBot="1">
      <c r="A71" s="315">
        <v>1</v>
      </c>
      <c r="B71" s="315"/>
      <c r="C71" s="315"/>
      <c r="D71" s="315"/>
      <c r="E71" s="315"/>
      <c r="F71" s="310">
        <v>2</v>
      </c>
      <c r="G71" s="310"/>
      <c r="H71" s="310"/>
      <c r="I71" s="310"/>
      <c r="J71" s="310"/>
      <c r="K71" s="310"/>
      <c r="L71" s="310"/>
      <c r="M71" s="310"/>
      <c r="N71" s="310"/>
      <c r="O71" s="310"/>
      <c r="P71" s="310"/>
      <c r="Q71" s="310"/>
      <c r="R71" s="310"/>
      <c r="S71" s="310"/>
      <c r="T71" s="310"/>
      <c r="U71" s="310"/>
      <c r="V71" s="310"/>
      <c r="W71" s="310"/>
      <c r="X71" s="310">
        <v>3</v>
      </c>
      <c r="Y71" s="310"/>
      <c r="Z71" s="310"/>
      <c r="AA71" s="310"/>
      <c r="AB71" s="310"/>
      <c r="AC71" s="310">
        <v>4</v>
      </c>
      <c r="AD71" s="310"/>
      <c r="AE71" s="310"/>
      <c r="AF71" s="310"/>
      <c r="AG71" s="310"/>
      <c r="AH71" s="310"/>
      <c r="AI71" s="310">
        <v>5</v>
      </c>
      <c r="AJ71" s="310"/>
      <c r="AK71" s="310"/>
      <c r="AL71" s="310"/>
      <c r="AM71" s="310"/>
      <c r="AN71" s="310"/>
      <c r="AO71" s="310"/>
      <c r="AP71" s="310">
        <v>6</v>
      </c>
      <c r="AQ71" s="310"/>
      <c r="AR71" s="310"/>
      <c r="AS71" s="310"/>
      <c r="AT71" s="310"/>
      <c r="AU71" s="310"/>
      <c r="AV71" s="310">
        <v>7</v>
      </c>
      <c r="AW71" s="310"/>
      <c r="AX71" s="310"/>
      <c r="AY71" s="310"/>
      <c r="AZ71" s="310"/>
      <c r="BA71" s="310"/>
      <c r="BB71" s="310"/>
      <c r="BC71" s="310">
        <v>8</v>
      </c>
      <c r="BD71" s="310"/>
      <c r="BE71" s="310"/>
      <c r="BF71" s="310"/>
      <c r="BG71" s="310"/>
      <c r="BH71" s="310"/>
      <c r="BI71" s="310">
        <v>9</v>
      </c>
      <c r="BJ71" s="310"/>
      <c r="BK71" s="310"/>
      <c r="BL71" s="310"/>
      <c r="BM71" s="310"/>
      <c r="BN71" s="310"/>
      <c r="BO71" s="310"/>
      <c r="BP71" s="310">
        <v>10</v>
      </c>
      <c r="BQ71" s="310"/>
      <c r="BR71" s="310"/>
      <c r="BS71" s="310"/>
      <c r="BT71" s="310"/>
      <c r="BU71" s="310"/>
      <c r="BV71" s="310">
        <v>11</v>
      </c>
      <c r="BW71" s="310"/>
      <c r="BX71" s="310"/>
      <c r="BY71" s="310"/>
      <c r="BZ71" s="310"/>
      <c r="CA71" s="310"/>
      <c r="CB71" s="310">
        <v>12</v>
      </c>
      <c r="CC71" s="310"/>
      <c r="CD71" s="310"/>
      <c r="CE71" s="310"/>
      <c r="CF71" s="310"/>
      <c r="CG71" s="310"/>
      <c r="CH71" s="310">
        <v>13</v>
      </c>
      <c r="CI71" s="310"/>
      <c r="CJ71" s="310"/>
      <c r="CK71" s="310"/>
      <c r="CL71" s="310"/>
      <c r="CM71" s="310"/>
      <c r="CN71" s="310"/>
      <c r="CO71" s="316">
        <v>14</v>
      </c>
      <c r="CP71" s="316"/>
      <c r="CQ71" s="316"/>
      <c r="CR71" s="316"/>
      <c r="CS71" s="316"/>
      <c r="CT71" s="316"/>
    </row>
    <row r="72" spans="1:106" s="19" customFormat="1" ht="21.75" customHeight="1">
      <c r="A72" s="70">
        <v>2610</v>
      </c>
      <c r="B72" s="70"/>
      <c r="C72" s="70"/>
      <c r="D72" s="70"/>
      <c r="E72" s="70"/>
      <c r="F72" s="72" t="s">
        <v>40</v>
      </c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4">
        <v>78173046</v>
      </c>
      <c r="Y72" s="74"/>
      <c r="Z72" s="74"/>
      <c r="AA72" s="74"/>
      <c r="AB72" s="74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4">
        <f>X72+AC72</f>
        <v>78173046</v>
      </c>
      <c r="AQ72" s="74"/>
      <c r="AR72" s="74"/>
      <c r="AS72" s="74"/>
      <c r="AT72" s="74"/>
      <c r="AU72" s="74"/>
      <c r="AV72" s="74">
        <f>AV49</f>
        <v>79567346</v>
      </c>
      <c r="AW72" s="74"/>
      <c r="AX72" s="74"/>
      <c r="AY72" s="74"/>
      <c r="AZ72" s="74"/>
      <c r="BA72" s="74"/>
      <c r="BB72" s="74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4">
        <f>AV72+BC72</f>
        <v>79567346</v>
      </c>
      <c r="BQ72" s="74"/>
      <c r="BR72" s="74"/>
      <c r="BS72" s="74"/>
      <c r="BT72" s="74"/>
      <c r="BU72" s="74"/>
      <c r="BV72" s="74">
        <f>CB110+CB112+CB113+CB114+CB115+CB116+CB117+CB118+CB119+CB120+CB121+CB122</f>
        <v>106510427</v>
      </c>
      <c r="BW72" s="74"/>
      <c r="BX72" s="74"/>
      <c r="BY72" s="74"/>
      <c r="BZ72" s="74"/>
      <c r="CA72" s="74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4">
        <f>BV72</f>
        <v>106510427</v>
      </c>
      <c r="CP72" s="74"/>
      <c r="CQ72" s="74"/>
      <c r="CR72" s="74"/>
      <c r="CS72" s="74"/>
      <c r="CT72" s="74"/>
    </row>
    <row r="73" spans="1:106" s="19" customFormat="1" ht="25.8" customHeight="1">
      <c r="A73" s="70">
        <v>3210</v>
      </c>
      <c r="B73" s="70"/>
      <c r="C73" s="70"/>
      <c r="D73" s="70"/>
      <c r="E73" s="70"/>
      <c r="F73" s="72" t="s">
        <v>41</v>
      </c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9"/>
      <c r="Y73" s="79"/>
      <c r="Z73" s="79"/>
      <c r="AA73" s="79"/>
      <c r="AB73" s="79"/>
      <c r="AC73" s="155">
        <v>58370116</v>
      </c>
      <c r="AD73" s="155"/>
      <c r="AE73" s="155"/>
      <c r="AF73" s="155"/>
      <c r="AG73" s="155"/>
      <c r="AH73" s="155"/>
      <c r="AI73" s="74">
        <f>AC73</f>
        <v>58370116</v>
      </c>
      <c r="AJ73" s="74"/>
      <c r="AK73" s="74"/>
      <c r="AL73" s="74"/>
      <c r="AM73" s="74"/>
      <c r="AN73" s="74"/>
      <c r="AO73" s="74"/>
      <c r="AP73" s="74">
        <f>X73+AC73</f>
        <v>58370116</v>
      </c>
      <c r="AQ73" s="74"/>
      <c r="AR73" s="74"/>
      <c r="AS73" s="74"/>
      <c r="AT73" s="74"/>
      <c r="AU73" s="74"/>
      <c r="AV73" s="79"/>
      <c r="AW73" s="79"/>
      <c r="AX73" s="79"/>
      <c r="AY73" s="79"/>
      <c r="AZ73" s="79"/>
      <c r="BA73" s="79"/>
      <c r="BB73" s="79"/>
      <c r="BC73" s="74">
        <f>BB49</f>
        <v>97064645</v>
      </c>
      <c r="BD73" s="74"/>
      <c r="BE73" s="74"/>
      <c r="BF73" s="74"/>
      <c r="BG73" s="74"/>
      <c r="BH73" s="74"/>
      <c r="BI73" s="74">
        <f>BC73</f>
        <v>97064645</v>
      </c>
      <c r="BJ73" s="74"/>
      <c r="BK73" s="74"/>
      <c r="BL73" s="74"/>
      <c r="BM73" s="74"/>
      <c r="BN73" s="74"/>
      <c r="BO73" s="74"/>
      <c r="BP73" s="74">
        <f>AV73+BC73</f>
        <v>97064645</v>
      </c>
      <c r="BQ73" s="74"/>
      <c r="BR73" s="74"/>
      <c r="BS73" s="74"/>
      <c r="BT73" s="74"/>
      <c r="BU73" s="74"/>
      <c r="BV73" s="79"/>
      <c r="BW73" s="79"/>
      <c r="BX73" s="79"/>
      <c r="BY73" s="79"/>
      <c r="BZ73" s="79"/>
      <c r="CA73" s="79"/>
      <c r="CB73" s="74">
        <f>CH112+CH113</f>
        <v>13288216</v>
      </c>
      <c r="CC73" s="74"/>
      <c r="CD73" s="74"/>
      <c r="CE73" s="74"/>
      <c r="CF73" s="74"/>
      <c r="CG73" s="74"/>
      <c r="CH73" s="74">
        <f>CB73</f>
        <v>13288216</v>
      </c>
      <c r="CI73" s="74"/>
      <c r="CJ73" s="74"/>
      <c r="CK73" s="74"/>
      <c r="CL73" s="74"/>
      <c r="CM73" s="74"/>
      <c r="CN73" s="74"/>
      <c r="CO73" s="74">
        <f>CB73</f>
        <v>13288216</v>
      </c>
      <c r="CP73" s="74"/>
      <c r="CQ73" s="74"/>
      <c r="CR73" s="74"/>
      <c r="CS73" s="74"/>
      <c r="CT73" s="74"/>
    </row>
    <row r="74" spans="1:106" s="17" customFormat="1" ht="18.600000000000001" customHeight="1">
      <c r="A74" s="164"/>
      <c r="B74" s="164"/>
      <c r="C74" s="164"/>
      <c r="D74" s="164"/>
      <c r="E74" s="164"/>
      <c r="F74" s="169" t="s">
        <v>37</v>
      </c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200">
        <f>SUM(X72:X73)</f>
        <v>78173046</v>
      </c>
      <c r="Y74" s="200"/>
      <c r="Z74" s="200"/>
      <c r="AA74" s="200"/>
      <c r="AB74" s="200"/>
      <c r="AC74" s="200">
        <f>SUM(AC72:AC73)</f>
        <v>58370116</v>
      </c>
      <c r="AD74" s="200"/>
      <c r="AE74" s="200"/>
      <c r="AF74" s="200"/>
      <c r="AG74" s="200"/>
      <c r="AH74" s="200"/>
      <c r="AI74" s="200">
        <f>SUM(AI72:AI73)</f>
        <v>58370116</v>
      </c>
      <c r="AJ74" s="200"/>
      <c r="AK74" s="200"/>
      <c r="AL74" s="200"/>
      <c r="AM74" s="200"/>
      <c r="AN74" s="200"/>
      <c r="AO74" s="200"/>
      <c r="AP74" s="200">
        <f>SUM(AP72:AP73)</f>
        <v>136543162</v>
      </c>
      <c r="AQ74" s="200"/>
      <c r="AR74" s="200"/>
      <c r="AS74" s="200"/>
      <c r="AT74" s="200"/>
      <c r="AU74" s="200"/>
      <c r="AV74" s="200">
        <f>SUM(AV72:AV73)</f>
        <v>79567346</v>
      </c>
      <c r="AW74" s="200"/>
      <c r="AX74" s="200"/>
      <c r="AY74" s="200"/>
      <c r="AZ74" s="200"/>
      <c r="BA74" s="200"/>
      <c r="BB74" s="200"/>
      <c r="BC74" s="200">
        <f>SUM(BC72:BC73)</f>
        <v>97064645</v>
      </c>
      <c r="BD74" s="200"/>
      <c r="BE74" s="200"/>
      <c r="BF74" s="200"/>
      <c r="BG74" s="200"/>
      <c r="BH74" s="200"/>
      <c r="BI74" s="200">
        <f>BI73</f>
        <v>97064645</v>
      </c>
      <c r="BJ74" s="200"/>
      <c r="BK74" s="200"/>
      <c r="BL74" s="200"/>
      <c r="BM74" s="200"/>
      <c r="BN74" s="200"/>
      <c r="BO74" s="200"/>
      <c r="BP74" s="200">
        <f>SUM(BP72:BP73)</f>
        <v>176631991</v>
      </c>
      <c r="BQ74" s="200"/>
      <c r="BR74" s="200"/>
      <c r="BS74" s="200"/>
      <c r="BT74" s="200"/>
      <c r="BU74" s="200"/>
      <c r="BV74" s="200">
        <f>SUM(BV72:BV73)</f>
        <v>106510427</v>
      </c>
      <c r="BW74" s="200"/>
      <c r="BX74" s="200"/>
      <c r="BY74" s="200"/>
      <c r="BZ74" s="200"/>
      <c r="CA74" s="200"/>
      <c r="CB74" s="200">
        <f>SUM(CB73)</f>
        <v>13288216</v>
      </c>
      <c r="CC74" s="200"/>
      <c r="CD74" s="200"/>
      <c r="CE74" s="200"/>
      <c r="CF74" s="200"/>
      <c r="CG74" s="200"/>
      <c r="CH74" s="200">
        <f>CH73</f>
        <v>13288216</v>
      </c>
      <c r="CI74" s="200"/>
      <c r="CJ74" s="200"/>
      <c r="CK74" s="200"/>
      <c r="CL74" s="200"/>
      <c r="CM74" s="200"/>
      <c r="CN74" s="200"/>
      <c r="CO74" s="200">
        <f>SUM(CO72:CO73)</f>
        <v>119798643</v>
      </c>
      <c r="CP74" s="200"/>
      <c r="CQ74" s="200"/>
      <c r="CR74" s="200"/>
      <c r="CS74" s="200"/>
      <c r="CT74" s="200"/>
    </row>
    <row r="75" spans="1:106" s="17" customFormat="1" ht="18.600000000000001" customHeight="1">
      <c r="A75" s="61"/>
      <c r="B75" s="61"/>
      <c r="C75" s="61"/>
      <c r="D75" s="61"/>
      <c r="E75" s="61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P75" s="16"/>
      <c r="CQ75" s="16"/>
      <c r="CR75" s="16"/>
      <c r="CS75" s="16"/>
      <c r="CT75" s="16"/>
    </row>
    <row r="76" spans="1:106" ht="8.25" customHeight="1"/>
    <row r="77" spans="1:106" ht="12.75" customHeight="1">
      <c r="A77" s="2"/>
      <c r="B77" s="135" t="s">
        <v>200</v>
      </c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35"/>
      <c r="BM77" s="135"/>
      <c r="BN77" s="135"/>
      <c r="BO77" s="135"/>
      <c r="BP77" s="135"/>
      <c r="BQ77" s="135"/>
      <c r="BR77" s="135"/>
      <c r="BS77" s="135"/>
      <c r="BT77" s="135"/>
      <c r="BU77" s="135"/>
      <c r="BV77" s="135"/>
      <c r="BW77" s="135"/>
      <c r="BX77" s="135"/>
      <c r="BY77" s="135"/>
      <c r="BZ77" s="135"/>
      <c r="CA77" s="135"/>
      <c r="CB77" s="135"/>
      <c r="CC77" s="135"/>
      <c r="CD77" s="135"/>
      <c r="CE77" s="135"/>
      <c r="CF77" s="135"/>
      <c r="CG77" s="135"/>
      <c r="CH77" s="135"/>
      <c r="CI77" s="135"/>
      <c r="CJ77" s="135"/>
      <c r="CK77" s="135"/>
      <c r="CL77" s="135"/>
      <c r="CM77" s="135"/>
      <c r="CN77" s="135"/>
      <c r="CO77" s="135"/>
      <c r="CP77" s="135"/>
      <c r="CQ77" s="135"/>
      <c r="CR77" s="135"/>
      <c r="CS77" s="135"/>
      <c r="CT77" s="135"/>
      <c r="CU77" s="135"/>
      <c r="CV77" s="135"/>
      <c r="CW77" s="135"/>
      <c r="CX77" s="135"/>
      <c r="CY77" s="135"/>
      <c r="CZ77" s="135"/>
      <c r="DA77" s="135"/>
      <c r="DB77" s="2"/>
    </row>
    <row r="78" spans="1:106" ht="7.2" customHeight="1" thickBo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178" t="s">
        <v>22</v>
      </c>
      <c r="CP78" s="178"/>
      <c r="CQ78" s="178"/>
      <c r="CR78" s="178"/>
      <c r="CS78" s="178"/>
      <c r="CT78" s="2"/>
      <c r="CU78" s="2"/>
      <c r="CV78" s="2"/>
      <c r="CW78" s="2"/>
      <c r="CX78" s="2"/>
      <c r="CY78" s="2"/>
      <c r="CZ78" s="2"/>
      <c r="DA78" s="2"/>
      <c r="DB78" s="2"/>
    </row>
    <row r="79" spans="1:106" s="17" customFormat="1" ht="18" customHeight="1">
      <c r="A79" s="193" t="s">
        <v>42</v>
      </c>
      <c r="B79" s="193"/>
      <c r="C79" s="193"/>
      <c r="D79" s="193"/>
      <c r="E79" s="193"/>
      <c r="F79" s="197" t="s">
        <v>24</v>
      </c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211" t="s">
        <v>194</v>
      </c>
      <c r="Y79" s="211"/>
      <c r="Z79" s="211"/>
      <c r="AA79" s="211"/>
      <c r="AB79" s="211"/>
      <c r="AC79" s="211"/>
      <c r="AD79" s="211"/>
      <c r="AE79" s="211"/>
      <c r="AF79" s="211"/>
      <c r="AG79" s="211"/>
      <c r="AH79" s="211"/>
      <c r="AI79" s="211"/>
      <c r="AJ79" s="211"/>
      <c r="AK79" s="211"/>
      <c r="AL79" s="211"/>
      <c r="AM79" s="211"/>
      <c r="AN79" s="211"/>
      <c r="AO79" s="211"/>
      <c r="AP79" s="211"/>
      <c r="AQ79" s="211"/>
      <c r="AR79" s="211"/>
      <c r="AS79" s="211"/>
      <c r="AT79" s="211"/>
      <c r="AU79" s="211"/>
      <c r="AV79" s="211" t="s">
        <v>195</v>
      </c>
      <c r="AW79" s="211"/>
      <c r="AX79" s="211"/>
      <c r="AY79" s="211"/>
      <c r="AZ79" s="211"/>
      <c r="BA79" s="211"/>
      <c r="BB79" s="211"/>
      <c r="BC79" s="211"/>
      <c r="BD79" s="211"/>
      <c r="BE79" s="211"/>
      <c r="BF79" s="211"/>
      <c r="BG79" s="211"/>
      <c r="BH79" s="211"/>
      <c r="BI79" s="211"/>
      <c r="BJ79" s="211"/>
      <c r="BK79" s="211"/>
      <c r="BL79" s="211"/>
      <c r="BM79" s="211"/>
      <c r="BN79" s="211"/>
      <c r="BO79" s="211"/>
      <c r="BP79" s="211"/>
      <c r="BQ79" s="211"/>
      <c r="BR79" s="211"/>
      <c r="BS79" s="211"/>
      <c r="BT79" s="211"/>
      <c r="BU79" s="211"/>
      <c r="BV79" s="224" t="s">
        <v>196</v>
      </c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</row>
    <row r="80" spans="1:106" s="17" customFormat="1" ht="18" customHeight="1">
      <c r="A80" s="194"/>
      <c r="B80" s="195"/>
      <c r="C80" s="195"/>
      <c r="D80" s="195"/>
      <c r="E80" s="196"/>
      <c r="F80" s="189"/>
      <c r="G80" s="195"/>
      <c r="H80" s="195"/>
      <c r="I80" s="195"/>
      <c r="J80" s="195"/>
      <c r="K80" s="195"/>
      <c r="L80" s="195"/>
      <c r="M80" s="195"/>
      <c r="N80" s="195"/>
      <c r="O80" s="195"/>
      <c r="P80" s="195"/>
      <c r="Q80" s="195"/>
      <c r="R80" s="195"/>
      <c r="S80" s="195"/>
      <c r="T80" s="195"/>
      <c r="U80" s="195"/>
      <c r="V80" s="195"/>
      <c r="W80" s="196"/>
      <c r="X80" s="192" t="s">
        <v>25</v>
      </c>
      <c r="Y80" s="192"/>
      <c r="Z80" s="192"/>
      <c r="AA80" s="192"/>
      <c r="AB80" s="192"/>
      <c r="AC80" s="192" t="s">
        <v>26</v>
      </c>
      <c r="AD80" s="192"/>
      <c r="AE80" s="192"/>
      <c r="AF80" s="192"/>
      <c r="AG80" s="192"/>
      <c r="AH80" s="192"/>
      <c r="AI80" s="311" t="s">
        <v>27</v>
      </c>
      <c r="AJ80" s="311"/>
      <c r="AK80" s="311"/>
      <c r="AL80" s="311"/>
      <c r="AM80" s="311"/>
      <c r="AN80" s="311"/>
      <c r="AO80" s="311"/>
      <c r="AP80" s="192" t="s">
        <v>28</v>
      </c>
      <c r="AQ80" s="192"/>
      <c r="AR80" s="192"/>
      <c r="AS80" s="192"/>
      <c r="AT80" s="192"/>
      <c r="AU80" s="192"/>
      <c r="AV80" s="192" t="s">
        <v>25</v>
      </c>
      <c r="AW80" s="192"/>
      <c r="AX80" s="192"/>
      <c r="AY80" s="192"/>
      <c r="AZ80" s="192"/>
      <c r="BA80" s="192"/>
      <c r="BB80" s="192"/>
      <c r="BC80" s="192" t="s">
        <v>26</v>
      </c>
      <c r="BD80" s="192"/>
      <c r="BE80" s="192"/>
      <c r="BF80" s="192"/>
      <c r="BG80" s="192"/>
      <c r="BH80" s="192"/>
      <c r="BI80" s="311" t="s">
        <v>27</v>
      </c>
      <c r="BJ80" s="311"/>
      <c r="BK80" s="311"/>
      <c r="BL80" s="311"/>
      <c r="BM80" s="311"/>
      <c r="BN80" s="311"/>
      <c r="BO80" s="311"/>
      <c r="BP80" s="192" t="s">
        <v>29</v>
      </c>
      <c r="BQ80" s="192"/>
      <c r="BR80" s="192"/>
      <c r="BS80" s="192"/>
      <c r="BT80" s="192"/>
      <c r="BU80" s="192"/>
      <c r="BV80" s="192" t="s">
        <v>25</v>
      </c>
      <c r="BW80" s="192"/>
      <c r="BX80" s="192"/>
      <c r="BY80" s="192"/>
      <c r="BZ80" s="192"/>
      <c r="CA80" s="192"/>
      <c r="CB80" s="192" t="s">
        <v>26</v>
      </c>
      <c r="CC80" s="192"/>
      <c r="CD80" s="192"/>
      <c r="CE80" s="192"/>
      <c r="CF80" s="192"/>
      <c r="CG80" s="192"/>
      <c r="CH80" s="311" t="s">
        <v>27</v>
      </c>
      <c r="CI80" s="311"/>
      <c r="CJ80" s="311"/>
      <c r="CK80" s="311"/>
      <c r="CL80" s="311"/>
      <c r="CM80" s="311"/>
      <c r="CN80" s="311"/>
      <c r="CO80" s="188" t="s">
        <v>30</v>
      </c>
      <c r="CP80" s="188"/>
      <c r="CQ80" s="188"/>
      <c r="CR80" s="188"/>
      <c r="CS80" s="188"/>
      <c r="CT80" s="188"/>
    </row>
    <row r="81" spans="1:106" s="17" customFormat="1" ht="13.5" customHeight="1" thickBot="1">
      <c r="A81" s="213"/>
      <c r="B81" s="214"/>
      <c r="C81" s="214"/>
      <c r="D81" s="214"/>
      <c r="E81" s="215"/>
      <c r="F81" s="216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5"/>
      <c r="X81" s="216"/>
      <c r="Y81" s="214"/>
      <c r="Z81" s="214"/>
      <c r="AA81" s="214"/>
      <c r="AB81" s="215"/>
      <c r="AC81" s="216"/>
      <c r="AD81" s="214"/>
      <c r="AE81" s="214"/>
      <c r="AF81" s="214"/>
      <c r="AG81" s="214"/>
      <c r="AH81" s="215"/>
      <c r="AI81" s="312"/>
      <c r="AJ81" s="313"/>
      <c r="AK81" s="313"/>
      <c r="AL81" s="313"/>
      <c r="AM81" s="313"/>
      <c r="AN81" s="313"/>
      <c r="AO81" s="314"/>
      <c r="AP81" s="216"/>
      <c r="AQ81" s="214"/>
      <c r="AR81" s="214"/>
      <c r="AS81" s="214"/>
      <c r="AT81" s="214"/>
      <c r="AU81" s="215"/>
      <c r="AV81" s="216"/>
      <c r="AW81" s="214"/>
      <c r="AX81" s="214"/>
      <c r="AY81" s="214"/>
      <c r="AZ81" s="214"/>
      <c r="BA81" s="214"/>
      <c r="BB81" s="215"/>
      <c r="BC81" s="216"/>
      <c r="BD81" s="214"/>
      <c r="BE81" s="214"/>
      <c r="BF81" s="214"/>
      <c r="BG81" s="214"/>
      <c r="BH81" s="215"/>
      <c r="BI81" s="312"/>
      <c r="BJ81" s="313"/>
      <c r="BK81" s="313"/>
      <c r="BL81" s="313"/>
      <c r="BM81" s="313"/>
      <c r="BN81" s="313"/>
      <c r="BO81" s="314"/>
      <c r="BP81" s="216"/>
      <c r="BQ81" s="214"/>
      <c r="BR81" s="214"/>
      <c r="BS81" s="214"/>
      <c r="BT81" s="214"/>
      <c r="BU81" s="215"/>
      <c r="BV81" s="216"/>
      <c r="BW81" s="214"/>
      <c r="BX81" s="214"/>
      <c r="BY81" s="214"/>
      <c r="BZ81" s="214"/>
      <c r="CA81" s="215"/>
      <c r="CB81" s="216"/>
      <c r="CC81" s="214"/>
      <c r="CD81" s="214"/>
      <c r="CE81" s="214"/>
      <c r="CF81" s="214"/>
      <c r="CG81" s="215"/>
      <c r="CH81" s="312"/>
      <c r="CI81" s="313"/>
      <c r="CJ81" s="313"/>
      <c r="CK81" s="313"/>
      <c r="CL81" s="313"/>
      <c r="CM81" s="313"/>
      <c r="CN81" s="314"/>
      <c r="CO81" s="216"/>
      <c r="CP81" s="214"/>
      <c r="CQ81" s="214"/>
      <c r="CR81" s="214"/>
      <c r="CS81" s="214"/>
      <c r="CT81" s="317"/>
    </row>
    <row r="82" spans="1:106" s="18" customFormat="1" ht="12.75" customHeight="1" thickBot="1">
      <c r="A82" s="315">
        <v>1</v>
      </c>
      <c r="B82" s="315"/>
      <c r="C82" s="315"/>
      <c r="D82" s="315"/>
      <c r="E82" s="315"/>
      <c r="F82" s="310">
        <v>2</v>
      </c>
      <c r="G82" s="310"/>
      <c r="H82" s="310"/>
      <c r="I82" s="310"/>
      <c r="J82" s="310"/>
      <c r="K82" s="310"/>
      <c r="L82" s="310"/>
      <c r="M82" s="310"/>
      <c r="N82" s="310"/>
      <c r="O82" s="310"/>
      <c r="P82" s="310"/>
      <c r="Q82" s="310"/>
      <c r="R82" s="310"/>
      <c r="S82" s="310"/>
      <c r="T82" s="310"/>
      <c r="U82" s="310"/>
      <c r="V82" s="310"/>
      <c r="W82" s="310"/>
      <c r="X82" s="310">
        <v>3</v>
      </c>
      <c r="Y82" s="310"/>
      <c r="Z82" s="310"/>
      <c r="AA82" s="310"/>
      <c r="AB82" s="310"/>
      <c r="AC82" s="310">
        <v>4</v>
      </c>
      <c r="AD82" s="310"/>
      <c r="AE82" s="310"/>
      <c r="AF82" s="310"/>
      <c r="AG82" s="310"/>
      <c r="AH82" s="310"/>
      <c r="AI82" s="310">
        <v>5</v>
      </c>
      <c r="AJ82" s="310"/>
      <c r="AK82" s="310"/>
      <c r="AL82" s="310"/>
      <c r="AM82" s="310"/>
      <c r="AN82" s="310"/>
      <c r="AO82" s="310"/>
      <c r="AP82" s="310">
        <v>6</v>
      </c>
      <c r="AQ82" s="310"/>
      <c r="AR82" s="310"/>
      <c r="AS82" s="310"/>
      <c r="AT82" s="310"/>
      <c r="AU82" s="310"/>
      <c r="AV82" s="310">
        <v>7</v>
      </c>
      <c r="AW82" s="310"/>
      <c r="AX82" s="310"/>
      <c r="AY82" s="310"/>
      <c r="AZ82" s="310"/>
      <c r="BA82" s="310"/>
      <c r="BB82" s="310"/>
      <c r="BC82" s="310">
        <v>8</v>
      </c>
      <c r="BD82" s="310"/>
      <c r="BE82" s="310"/>
      <c r="BF82" s="310"/>
      <c r="BG82" s="310"/>
      <c r="BH82" s="310"/>
      <c r="BI82" s="310">
        <v>9</v>
      </c>
      <c r="BJ82" s="310"/>
      <c r="BK82" s="310"/>
      <c r="BL82" s="310"/>
      <c r="BM82" s="310"/>
      <c r="BN82" s="310"/>
      <c r="BO82" s="310"/>
      <c r="BP82" s="310">
        <v>10</v>
      </c>
      <c r="BQ82" s="310"/>
      <c r="BR82" s="310"/>
      <c r="BS82" s="310"/>
      <c r="BT82" s="310"/>
      <c r="BU82" s="310"/>
      <c r="BV82" s="310">
        <v>11</v>
      </c>
      <c r="BW82" s="310"/>
      <c r="BX82" s="310"/>
      <c r="BY82" s="310"/>
      <c r="BZ82" s="310"/>
      <c r="CA82" s="310"/>
      <c r="CB82" s="310">
        <v>12</v>
      </c>
      <c r="CC82" s="310"/>
      <c r="CD82" s="310"/>
      <c r="CE82" s="310"/>
      <c r="CF82" s="310"/>
      <c r="CG82" s="310"/>
      <c r="CH82" s="310">
        <v>13</v>
      </c>
      <c r="CI82" s="310"/>
      <c r="CJ82" s="310"/>
      <c r="CK82" s="310"/>
      <c r="CL82" s="310"/>
      <c r="CM82" s="310"/>
      <c r="CN82" s="310"/>
      <c r="CO82" s="316">
        <v>14</v>
      </c>
      <c r="CP82" s="316"/>
      <c r="CQ82" s="316"/>
      <c r="CR82" s="316"/>
      <c r="CS82" s="316"/>
      <c r="CT82" s="316"/>
    </row>
    <row r="83" spans="1:106" s="17" customFormat="1" ht="12.75" customHeight="1">
      <c r="A83" s="164"/>
      <c r="B83" s="164"/>
      <c r="C83" s="164"/>
      <c r="D83" s="164"/>
      <c r="E83" s="164"/>
      <c r="F83" s="169" t="s">
        <v>37</v>
      </c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69"/>
      <c r="AL83" s="169"/>
      <c r="AM83" s="169"/>
      <c r="AN83" s="169"/>
      <c r="AO83" s="169"/>
      <c r="AP83" s="169"/>
      <c r="AQ83" s="169"/>
      <c r="AR83" s="169"/>
      <c r="AS83" s="169"/>
      <c r="AT83" s="169"/>
      <c r="AU83" s="169"/>
      <c r="AV83" s="169"/>
      <c r="AW83" s="169"/>
      <c r="AX83" s="169"/>
      <c r="AY83" s="169"/>
      <c r="AZ83" s="169"/>
      <c r="BA83" s="169"/>
      <c r="BB83" s="169"/>
      <c r="BC83" s="169"/>
      <c r="BD83" s="169"/>
      <c r="BE83" s="169"/>
      <c r="BF83" s="169"/>
      <c r="BG83" s="169"/>
      <c r="BH83" s="169"/>
      <c r="BI83" s="169"/>
      <c r="BJ83" s="169"/>
      <c r="BK83" s="169"/>
      <c r="BL83" s="169"/>
      <c r="BM83" s="169"/>
      <c r="BN83" s="169"/>
      <c r="BO83" s="169"/>
      <c r="BP83" s="169"/>
      <c r="BQ83" s="169"/>
      <c r="BR83" s="169"/>
      <c r="BS83" s="169"/>
      <c r="BT83" s="169"/>
      <c r="BU83" s="169"/>
      <c r="BV83" s="169"/>
      <c r="BW83" s="169"/>
      <c r="BX83" s="169"/>
      <c r="BY83" s="169"/>
      <c r="BZ83" s="169"/>
      <c r="CA83" s="169"/>
      <c r="CB83" s="169"/>
      <c r="CC83" s="169"/>
      <c r="CD83" s="169"/>
      <c r="CE83" s="169"/>
      <c r="CF83" s="169"/>
      <c r="CG83" s="169"/>
      <c r="CH83" s="169"/>
      <c r="CI83" s="169"/>
      <c r="CJ83" s="169"/>
      <c r="CK83" s="169"/>
      <c r="CL83" s="169"/>
      <c r="CM83" s="169"/>
      <c r="CN83" s="169"/>
      <c r="CO83" s="169"/>
      <c r="CP83" s="169"/>
      <c r="CQ83" s="169"/>
      <c r="CR83" s="169"/>
      <c r="CS83" s="169"/>
      <c r="CT83" s="169"/>
    </row>
    <row r="85" spans="1:106" ht="12.75" customHeight="1">
      <c r="A85" s="2"/>
      <c r="B85" s="135" t="s">
        <v>233</v>
      </c>
      <c r="C85" s="135"/>
      <c r="D85" s="135"/>
      <c r="E85" s="135"/>
      <c r="F85" s="135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135"/>
      <c r="AS85" s="135"/>
      <c r="AT85" s="135"/>
      <c r="AU85" s="135"/>
      <c r="AV85" s="135"/>
      <c r="AW85" s="135"/>
      <c r="AX85" s="135"/>
      <c r="AY85" s="135"/>
      <c r="AZ85" s="135"/>
      <c r="BA85" s="135"/>
      <c r="BB85" s="135"/>
      <c r="BC85" s="135"/>
      <c r="BD85" s="135"/>
      <c r="BE85" s="135"/>
      <c r="BF85" s="135"/>
      <c r="BG85" s="135"/>
      <c r="BH85" s="135"/>
      <c r="BI85" s="135"/>
      <c r="BJ85" s="135"/>
      <c r="BK85" s="135"/>
      <c r="BL85" s="135"/>
      <c r="BM85" s="135"/>
      <c r="BN85" s="135"/>
      <c r="BO85" s="135"/>
      <c r="BP85" s="135"/>
      <c r="BQ85" s="135"/>
      <c r="BR85" s="135"/>
      <c r="BS85" s="135"/>
      <c r="BT85" s="135"/>
      <c r="BU85" s="135"/>
      <c r="BV85" s="135"/>
      <c r="BW85" s="135"/>
      <c r="BX85" s="135"/>
      <c r="BY85" s="135"/>
      <c r="BZ85" s="135"/>
      <c r="CA85" s="135"/>
      <c r="CB85" s="135"/>
      <c r="CC85" s="135"/>
      <c r="CD85" s="135"/>
      <c r="CE85" s="135"/>
      <c r="CF85" s="135"/>
      <c r="CG85" s="135"/>
      <c r="CH85" s="135"/>
      <c r="CI85" s="135"/>
      <c r="CJ85" s="135"/>
      <c r="CK85" s="135"/>
      <c r="CL85" s="135"/>
      <c r="CM85" s="135"/>
      <c r="CN85" s="135"/>
      <c r="CO85" s="135"/>
      <c r="CP85" s="135"/>
      <c r="CQ85" s="135"/>
      <c r="CR85" s="135"/>
      <c r="CS85" s="135"/>
      <c r="CT85" s="135"/>
      <c r="CU85" s="135"/>
      <c r="CV85" s="135"/>
      <c r="CW85" s="135"/>
      <c r="CX85" s="135"/>
      <c r="CY85" s="135"/>
      <c r="CZ85" s="135"/>
      <c r="DA85" s="135"/>
      <c r="DB85" s="2"/>
    </row>
    <row r="86" spans="1:106" ht="10.199999999999999" customHeight="1" thickBo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178" t="s">
        <v>22</v>
      </c>
      <c r="BQ86" s="178"/>
      <c r="BR86" s="178"/>
      <c r="BS86" s="178"/>
      <c r="BT86" s="178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</row>
    <row r="87" spans="1:106" s="7" customFormat="1" ht="18" customHeight="1">
      <c r="A87" s="193" t="s">
        <v>39</v>
      </c>
      <c r="B87" s="193"/>
      <c r="C87" s="193"/>
      <c r="D87" s="193"/>
      <c r="E87" s="193"/>
      <c r="F87" s="197" t="s">
        <v>24</v>
      </c>
      <c r="G87" s="197"/>
      <c r="H87" s="197"/>
      <c r="I87" s="197"/>
      <c r="J87" s="197"/>
      <c r="K87" s="197"/>
      <c r="L87" s="197"/>
      <c r="M87" s="197"/>
      <c r="N87" s="197"/>
      <c r="O87" s="197"/>
      <c r="P87" s="197"/>
      <c r="Q87" s="197"/>
      <c r="R87" s="197"/>
      <c r="S87" s="197"/>
      <c r="T87" s="197"/>
      <c r="U87" s="197"/>
      <c r="V87" s="197"/>
      <c r="W87" s="197"/>
      <c r="X87" s="211" t="s">
        <v>148</v>
      </c>
      <c r="Y87" s="211"/>
      <c r="Z87" s="211"/>
      <c r="AA87" s="211"/>
      <c r="AB87" s="211"/>
      <c r="AC87" s="211"/>
      <c r="AD87" s="211"/>
      <c r="AE87" s="211"/>
      <c r="AF87" s="211"/>
      <c r="AG87" s="211"/>
      <c r="AH87" s="211"/>
      <c r="AI87" s="211"/>
      <c r="AJ87" s="211"/>
      <c r="AK87" s="211"/>
      <c r="AL87" s="211"/>
      <c r="AM87" s="211"/>
      <c r="AN87" s="211"/>
      <c r="AO87" s="211"/>
      <c r="AP87" s="211"/>
      <c r="AQ87" s="211"/>
      <c r="AR87" s="211"/>
      <c r="AS87" s="211"/>
      <c r="AT87" s="211"/>
      <c r="AU87" s="211"/>
      <c r="AV87" s="211" t="s">
        <v>197</v>
      </c>
      <c r="AW87" s="211"/>
      <c r="AX87" s="211"/>
      <c r="AY87" s="211"/>
      <c r="AZ87" s="211"/>
      <c r="BA87" s="211"/>
      <c r="BB87" s="211"/>
      <c r="BC87" s="211"/>
      <c r="BD87" s="211"/>
      <c r="BE87" s="211"/>
      <c r="BF87" s="211"/>
      <c r="BG87" s="211"/>
      <c r="BH87" s="211"/>
      <c r="BI87" s="211"/>
      <c r="BJ87" s="211"/>
      <c r="BK87" s="211"/>
      <c r="BL87" s="211"/>
      <c r="BM87" s="211"/>
      <c r="BN87" s="211"/>
      <c r="BO87" s="211"/>
      <c r="BP87" s="211"/>
      <c r="BQ87" s="211"/>
      <c r="BR87" s="211"/>
      <c r="BS87" s="211"/>
      <c r="BT87" s="211"/>
      <c r="BU87" s="211"/>
    </row>
    <row r="88" spans="1:106" s="7" customFormat="1" ht="18" customHeight="1">
      <c r="A88" s="194"/>
      <c r="B88" s="195"/>
      <c r="C88" s="195"/>
      <c r="D88" s="195"/>
      <c r="E88" s="196"/>
      <c r="F88" s="189"/>
      <c r="G88" s="195"/>
      <c r="H88" s="195"/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  <c r="T88" s="195"/>
      <c r="U88" s="195"/>
      <c r="V88" s="195"/>
      <c r="W88" s="196"/>
      <c r="X88" s="192" t="s">
        <v>25</v>
      </c>
      <c r="Y88" s="192"/>
      <c r="Z88" s="192"/>
      <c r="AA88" s="192"/>
      <c r="AB88" s="192"/>
      <c r="AC88" s="192" t="s">
        <v>26</v>
      </c>
      <c r="AD88" s="192"/>
      <c r="AE88" s="192"/>
      <c r="AF88" s="192"/>
      <c r="AG88" s="192"/>
      <c r="AH88" s="192"/>
      <c r="AI88" s="311" t="s">
        <v>27</v>
      </c>
      <c r="AJ88" s="311"/>
      <c r="AK88" s="311"/>
      <c r="AL88" s="311"/>
      <c r="AM88" s="311"/>
      <c r="AN88" s="311"/>
      <c r="AO88" s="311"/>
      <c r="AP88" s="192" t="s">
        <v>28</v>
      </c>
      <c r="AQ88" s="192"/>
      <c r="AR88" s="192"/>
      <c r="AS88" s="192"/>
      <c r="AT88" s="192"/>
      <c r="AU88" s="192"/>
      <c r="AV88" s="192" t="s">
        <v>25</v>
      </c>
      <c r="AW88" s="192"/>
      <c r="AX88" s="192"/>
      <c r="AY88" s="192"/>
      <c r="AZ88" s="192"/>
      <c r="BA88" s="192"/>
      <c r="BB88" s="192"/>
      <c r="BC88" s="192" t="s">
        <v>26</v>
      </c>
      <c r="BD88" s="192"/>
      <c r="BE88" s="192"/>
      <c r="BF88" s="192"/>
      <c r="BG88" s="192"/>
      <c r="BH88" s="192"/>
      <c r="BI88" s="311" t="s">
        <v>27</v>
      </c>
      <c r="BJ88" s="311"/>
      <c r="BK88" s="311"/>
      <c r="BL88" s="311"/>
      <c r="BM88" s="311"/>
      <c r="BN88" s="311"/>
      <c r="BO88" s="311"/>
      <c r="BP88" s="192" t="s">
        <v>29</v>
      </c>
      <c r="BQ88" s="192"/>
      <c r="BR88" s="192"/>
      <c r="BS88" s="192"/>
      <c r="BT88" s="192"/>
      <c r="BU88" s="192"/>
    </row>
    <row r="89" spans="1:106" s="7" customFormat="1" ht="24" customHeight="1" thickBot="1">
      <c r="A89" s="213"/>
      <c r="B89" s="214"/>
      <c r="C89" s="214"/>
      <c r="D89" s="214"/>
      <c r="E89" s="215"/>
      <c r="F89" s="216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5"/>
      <c r="X89" s="216"/>
      <c r="Y89" s="214"/>
      <c r="Z89" s="214"/>
      <c r="AA89" s="214"/>
      <c r="AB89" s="215"/>
      <c r="AC89" s="216"/>
      <c r="AD89" s="214"/>
      <c r="AE89" s="214"/>
      <c r="AF89" s="214"/>
      <c r="AG89" s="214"/>
      <c r="AH89" s="215"/>
      <c r="AI89" s="312"/>
      <c r="AJ89" s="313"/>
      <c r="AK89" s="313"/>
      <c r="AL89" s="313"/>
      <c r="AM89" s="313"/>
      <c r="AN89" s="313"/>
      <c r="AO89" s="314"/>
      <c r="AP89" s="216"/>
      <c r="AQ89" s="214"/>
      <c r="AR89" s="214"/>
      <c r="AS89" s="214"/>
      <c r="AT89" s="214"/>
      <c r="AU89" s="215"/>
      <c r="AV89" s="216"/>
      <c r="AW89" s="214"/>
      <c r="AX89" s="214"/>
      <c r="AY89" s="214"/>
      <c r="AZ89" s="214"/>
      <c r="BA89" s="214"/>
      <c r="BB89" s="215"/>
      <c r="BC89" s="216"/>
      <c r="BD89" s="214"/>
      <c r="BE89" s="214"/>
      <c r="BF89" s="214"/>
      <c r="BG89" s="214"/>
      <c r="BH89" s="215"/>
      <c r="BI89" s="312"/>
      <c r="BJ89" s="313"/>
      <c r="BK89" s="313"/>
      <c r="BL89" s="313"/>
      <c r="BM89" s="313"/>
      <c r="BN89" s="313"/>
      <c r="BO89" s="314"/>
      <c r="BP89" s="216"/>
      <c r="BQ89" s="214"/>
      <c r="BR89" s="214"/>
      <c r="BS89" s="214"/>
      <c r="BT89" s="214"/>
      <c r="BU89" s="215"/>
    </row>
    <row r="90" spans="1:106" s="20" customFormat="1" ht="12.75" customHeight="1" thickBot="1">
      <c r="A90" s="315">
        <v>1</v>
      </c>
      <c r="B90" s="315"/>
      <c r="C90" s="315"/>
      <c r="D90" s="315"/>
      <c r="E90" s="315"/>
      <c r="F90" s="310">
        <v>2</v>
      </c>
      <c r="G90" s="310"/>
      <c r="H90" s="310"/>
      <c r="I90" s="310"/>
      <c r="J90" s="310"/>
      <c r="K90" s="310"/>
      <c r="L90" s="310"/>
      <c r="M90" s="310"/>
      <c r="N90" s="310"/>
      <c r="O90" s="310"/>
      <c r="P90" s="310"/>
      <c r="Q90" s="310"/>
      <c r="R90" s="310"/>
      <c r="S90" s="310"/>
      <c r="T90" s="310"/>
      <c r="U90" s="310"/>
      <c r="V90" s="310"/>
      <c r="W90" s="310"/>
      <c r="X90" s="310">
        <v>3</v>
      </c>
      <c r="Y90" s="310"/>
      <c r="Z90" s="310"/>
      <c r="AA90" s="310"/>
      <c r="AB90" s="310"/>
      <c r="AC90" s="310">
        <v>4</v>
      </c>
      <c r="AD90" s="310"/>
      <c r="AE90" s="310"/>
      <c r="AF90" s="310"/>
      <c r="AG90" s="310"/>
      <c r="AH90" s="310"/>
      <c r="AI90" s="310">
        <v>5</v>
      </c>
      <c r="AJ90" s="310"/>
      <c r="AK90" s="310"/>
      <c r="AL90" s="310"/>
      <c r="AM90" s="310"/>
      <c r="AN90" s="310"/>
      <c r="AO90" s="310"/>
      <c r="AP90" s="310">
        <v>6</v>
      </c>
      <c r="AQ90" s="310"/>
      <c r="AR90" s="310"/>
      <c r="AS90" s="310"/>
      <c r="AT90" s="310"/>
      <c r="AU90" s="310"/>
      <c r="AV90" s="310">
        <v>7</v>
      </c>
      <c r="AW90" s="310"/>
      <c r="AX90" s="310"/>
      <c r="AY90" s="310"/>
      <c r="AZ90" s="310"/>
      <c r="BA90" s="310"/>
      <c r="BB90" s="310"/>
      <c r="BC90" s="310">
        <v>8</v>
      </c>
      <c r="BD90" s="310"/>
      <c r="BE90" s="310"/>
      <c r="BF90" s="310"/>
      <c r="BG90" s="310"/>
      <c r="BH90" s="310"/>
      <c r="BI90" s="310">
        <v>9</v>
      </c>
      <c r="BJ90" s="310"/>
      <c r="BK90" s="310"/>
      <c r="BL90" s="310"/>
      <c r="BM90" s="310"/>
      <c r="BN90" s="310"/>
      <c r="BO90" s="310"/>
      <c r="BP90" s="310">
        <v>10</v>
      </c>
      <c r="BQ90" s="310"/>
      <c r="BR90" s="310"/>
      <c r="BS90" s="310"/>
      <c r="BT90" s="310"/>
      <c r="BU90" s="310"/>
    </row>
    <row r="91" spans="1:106" ht="21.75" customHeight="1">
      <c r="A91" s="70">
        <v>2610</v>
      </c>
      <c r="B91" s="70"/>
      <c r="C91" s="70"/>
      <c r="D91" s="70"/>
      <c r="E91" s="70"/>
      <c r="F91" s="72" t="s">
        <v>40</v>
      </c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4">
        <f>AB142</f>
        <v>117101939.464</v>
      </c>
      <c r="Y91" s="74"/>
      <c r="Z91" s="74"/>
      <c r="AA91" s="74"/>
      <c r="AB91" s="74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4">
        <f>X91+AC91</f>
        <v>117101939.464</v>
      </c>
      <c r="AQ91" s="74"/>
      <c r="AR91" s="74"/>
      <c r="AS91" s="74"/>
      <c r="AT91" s="74"/>
      <c r="AU91" s="74"/>
      <c r="AV91" s="74">
        <f>BB142</f>
        <v>123923928.89237599</v>
      </c>
      <c r="AW91" s="74"/>
      <c r="AX91" s="74"/>
      <c r="AY91" s="74"/>
      <c r="AZ91" s="74"/>
      <c r="BA91" s="74"/>
      <c r="BB91" s="74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4">
        <f>AV91</f>
        <v>123923928.89237599</v>
      </c>
      <c r="BQ91" s="74"/>
      <c r="BR91" s="74"/>
      <c r="BS91" s="74"/>
      <c r="BT91" s="74"/>
      <c r="BU91" s="74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</row>
    <row r="92" spans="1:106" ht="21.75" customHeight="1">
      <c r="A92" s="70">
        <v>3210</v>
      </c>
      <c r="B92" s="70"/>
      <c r="C92" s="70"/>
      <c r="D92" s="70"/>
      <c r="E92" s="70"/>
      <c r="F92" s="72" t="s">
        <v>41</v>
      </c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9"/>
      <c r="Y92" s="79"/>
      <c r="Z92" s="79"/>
      <c r="AA92" s="79"/>
      <c r="AB92" s="79"/>
      <c r="AC92" s="74">
        <f>AH142</f>
        <v>14670190.464000002</v>
      </c>
      <c r="AD92" s="74"/>
      <c r="AE92" s="74"/>
      <c r="AF92" s="74"/>
      <c r="AG92" s="74"/>
      <c r="AH92" s="74"/>
      <c r="AI92" s="74">
        <f>AO142</f>
        <v>14670190.464000002</v>
      </c>
      <c r="AJ92" s="74"/>
      <c r="AK92" s="74"/>
      <c r="AL92" s="74"/>
      <c r="AM92" s="74"/>
      <c r="AN92" s="74"/>
      <c r="AO92" s="74"/>
      <c r="AP92" s="74">
        <f>X92+AC92</f>
        <v>14670190.464000002</v>
      </c>
      <c r="AQ92" s="74"/>
      <c r="AR92" s="74"/>
      <c r="AS92" s="74"/>
      <c r="AT92" s="74"/>
      <c r="AU92" s="74"/>
      <c r="AV92" s="79"/>
      <c r="AW92" s="79"/>
      <c r="AX92" s="79"/>
      <c r="AY92" s="79"/>
      <c r="AZ92" s="79"/>
      <c r="BA92" s="79"/>
      <c r="BB92" s="79"/>
      <c r="BC92" s="74">
        <f>BH142</f>
        <v>15535731.701376</v>
      </c>
      <c r="BD92" s="74"/>
      <c r="BE92" s="74"/>
      <c r="BF92" s="74"/>
      <c r="BG92" s="74"/>
      <c r="BH92" s="74"/>
      <c r="BI92" s="74">
        <f>BC92</f>
        <v>15535731.701376</v>
      </c>
      <c r="BJ92" s="74"/>
      <c r="BK92" s="74"/>
      <c r="BL92" s="74"/>
      <c r="BM92" s="74"/>
      <c r="BN92" s="74"/>
      <c r="BO92" s="74"/>
      <c r="BP92" s="74">
        <f>BC92</f>
        <v>15535731.701376</v>
      </c>
      <c r="BQ92" s="74"/>
      <c r="BR92" s="74"/>
      <c r="BS92" s="74"/>
      <c r="BT92" s="74"/>
      <c r="BU92" s="74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</row>
    <row r="93" spans="1:106" ht="12.75" customHeight="1">
      <c r="A93" s="164"/>
      <c r="B93" s="164"/>
      <c r="C93" s="164"/>
      <c r="D93" s="164"/>
      <c r="E93" s="164"/>
      <c r="F93" s="169" t="s">
        <v>37</v>
      </c>
      <c r="G93" s="169"/>
      <c r="H93" s="169"/>
      <c r="I93" s="169"/>
      <c r="J93" s="169"/>
      <c r="K93" s="169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232">
        <f>SUM(X91:X92)</f>
        <v>117101939.464</v>
      </c>
      <c r="Y93" s="232"/>
      <c r="Z93" s="232"/>
      <c r="AA93" s="232"/>
      <c r="AB93" s="232"/>
      <c r="AC93" s="232">
        <f>SUM(AC91:AC92)</f>
        <v>14670190.464000002</v>
      </c>
      <c r="AD93" s="232"/>
      <c r="AE93" s="232"/>
      <c r="AF93" s="232"/>
      <c r="AG93" s="232"/>
      <c r="AH93" s="232"/>
      <c r="AI93" s="232">
        <f>SUM(AI91:AI92)</f>
        <v>14670190.464000002</v>
      </c>
      <c r="AJ93" s="232"/>
      <c r="AK93" s="232"/>
      <c r="AL93" s="232"/>
      <c r="AM93" s="232"/>
      <c r="AN93" s="232"/>
      <c r="AO93" s="232"/>
      <c r="AP93" s="232">
        <f>SUM(AP91:AP92)</f>
        <v>131772129.928</v>
      </c>
      <c r="AQ93" s="232"/>
      <c r="AR93" s="232"/>
      <c r="AS93" s="232"/>
      <c r="AT93" s="232"/>
      <c r="AU93" s="232"/>
      <c r="AV93" s="232">
        <f>SUM(AV91:AV92)</f>
        <v>123923928.89237599</v>
      </c>
      <c r="AW93" s="232"/>
      <c r="AX93" s="232"/>
      <c r="AY93" s="232"/>
      <c r="AZ93" s="232"/>
      <c r="BA93" s="232"/>
      <c r="BB93" s="232"/>
      <c r="BC93" s="232">
        <f>SUM(BC91:BC92)</f>
        <v>15535731.701376</v>
      </c>
      <c r="BD93" s="232"/>
      <c r="BE93" s="232"/>
      <c r="BF93" s="232"/>
      <c r="BG93" s="232"/>
      <c r="BH93" s="232"/>
      <c r="BI93" s="232">
        <f>SUM(BI91:BI92)</f>
        <v>15535731.701376</v>
      </c>
      <c r="BJ93" s="232"/>
      <c r="BK93" s="232"/>
      <c r="BL93" s="232"/>
      <c r="BM93" s="232"/>
      <c r="BN93" s="232"/>
      <c r="BO93" s="232"/>
      <c r="BP93" s="232">
        <f>SUM(BP91:BP92)</f>
        <v>139459660.593752</v>
      </c>
      <c r="BQ93" s="232"/>
      <c r="BR93" s="232"/>
      <c r="BS93" s="232"/>
      <c r="BT93" s="232"/>
      <c r="BU93" s="23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</row>
    <row r="94" spans="1:106" ht="7.2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</row>
    <row r="95" spans="1:106" ht="12.75" customHeight="1">
      <c r="A95" s="2"/>
      <c r="B95" s="135" t="s">
        <v>234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135"/>
      <c r="CB95" s="135"/>
      <c r="CC95" s="135"/>
      <c r="CD95" s="135"/>
      <c r="CE95" s="135"/>
      <c r="CF95" s="135"/>
      <c r="CG95" s="135"/>
      <c r="CH95" s="135"/>
      <c r="CI95" s="135"/>
      <c r="CJ95" s="135"/>
      <c r="CK95" s="135"/>
      <c r="CL95" s="135"/>
      <c r="CM95" s="135"/>
      <c r="CN95" s="135"/>
      <c r="CO95" s="135"/>
      <c r="CP95" s="135"/>
      <c r="CQ95" s="135"/>
      <c r="CR95" s="135"/>
      <c r="CS95" s="135"/>
      <c r="CT95" s="135"/>
      <c r="CU95" s="135"/>
      <c r="CV95" s="135"/>
      <c r="CW95" s="135"/>
      <c r="CX95" s="135"/>
      <c r="CY95" s="135"/>
      <c r="CZ95" s="135"/>
      <c r="DA95" s="135"/>
      <c r="DB95" s="2"/>
    </row>
    <row r="96" spans="1:106" ht="10.8" customHeight="1" thickBo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178" t="s">
        <v>22</v>
      </c>
      <c r="BQ96" s="178"/>
      <c r="BR96" s="178"/>
      <c r="BS96" s="178"/>
      <c r="BT96" s="178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</row>
    <row r="97" spans="1:106" s="7" customFormat="1" ht="18" customHeight="1">
      <c r="A97" s="193" t="s">
        <v>42</v>
      </c>
      <c r="B97" s="193"/>
      <c r="C97" s="193"/>
      <c r="D97" s="193"/>
      <c r="E97" s="193"/>
      <c r="F97" s="197" t="s">
        <v>24</v>
      </c>
      <c r="G97" s="197"/>
      <c r="H97" s="197"/>
      <c r="I97" s="197"/>
      <c r="J97" s="197"/>
      <c r="K97" s="197"/>
      <c r="L97" s="197"/>
      <c r="M97" s="197"/>
      <c r="N97" s="197"/>
      <c r="O97" s="197"/>
      <c r="P97" s="197"/>
      <c r="Q97" s="197"/>
      <c r="R97" s="197"/>
      <c r="S97" s="197"/>
      <c r="T97" s="197"/>
      <c r="U97" s="197"/>
      <c r="V97" s="197"/>
      <c r="W97" s="197"/>
      <c r="X97" s="211" t="s">
        <v>148</v>
      </c>
      <c r="Y97" s="211"/>
      <c r="Z97" s="211"/>
      <c r="AA97" s="211"/>
      <c r="AB97" s="211"/>
      <c r="AC97" s="211"/>
      <c r="AD97" s="211"/>
      <c r="AE97" s="211"/>
      <c r="AF97" s="211"/>
      <c r="AG97" s="211"/>
      <c r="AH97" s="211"/>
      <c r="AI97" s="211"/>
      <c r="AJ97" s="211"/>
      <c r="AK97" s="211"/>
      <c r="AL97" s="211"/>
      <c r="AM97" s="211"/>
      <c r="AN97" s="211"/>
      <c r="AO97" s="211"/>
      <c r="AP97" s="211"/>
      <c r="AQ97" s="211"/>
      <c r="AR97" s="211"/>
      <c r="AS97" s="211"/>
      <c r="AT97" s="211"/>
      <c r="AU97" s="211"/>
      <c r="AV97" s="211" t="s">
        <v>197</v>
      </c>
      <c r="AW97" s="211"/>
      <c r="AX97" s="211"/>
      <c r="AY97" s="211"/>
      <c r="AZ97" s="211"/>
      <c r="BA97" s="211"/>
      <c r="BB97" s="211"/>
      <c r="BC97" s="211"/>
      <c r="BD97" s="211"/>
      <c r="BE97" s="211"/>
      <c r="BF97" s="211"/>
      <c r="BG97" s="211"/>
      <c r="BH97" s="211"/>
      <c r="BI97" s="211"/>
      <c r="BJ97" s="211"/>
      <c r="BK97" s="211"/>
      <c r="BL97" s="211"/>
      <c r="BM97" s="211"/>
      <c r="BN97" s="211"/>
      <c r="BO97" s="211"/>
      <c r="BP97" s="211"/>
      <c r="BQ97" s="211"/>
      <c r="BR97" s="211"/>
      <c r="BS97" s="211"/>
      <c r="BT97" s="211"/>
      <c r="BU97" s="211"/>
    </row>
    <row r="98" spans="1:106" s="7" customFormat="1" ht="18" customHeight="1">
      <c r="A98" s="194"/>
      <c r="B98" s="195"/>
      <c r="C98" s="195"/>
      <c r="D98" s="195"/>
      <c r="E98" s="196"/>
      <c r="F98" s="189"/>
      <c r="G98" s="195"/>
      <c r="H98" s="195"/>
      <c r="I98" s="195"/>
      <c r="J98" s="195"/>
      <c r="K98" s="195"/>
      <c r="L98" s="195"/>
      <c r="M98" s="195"/>
      <c r="N98" s="195"/>
      <c r="O98" s="195"/>
      <c r="P98" s="195"/>
      <c r="Q98" s="195"/>
      <c r="R98" s="195"/>
      <c r="S98" s="195"/>
      <c r="T98" s="195"/>
      <c r="U98" s="195"/>
      <c r="V98" s="195"/>
      <c r="W98" s="196"/>
      <c r="X98" s="192" t="s">
        <v>25</v>
      </c>
      <c r="Y98" s="192"/>
      <c r="Z98" s="192"/>
      <c r="AA98" s="192"/>
      <c r="AB98" s="192"/>
      <c r="AC98" s="192" t="s">
        <v>26</v>
      </c>
      <c r="AD98" s="192"/>
      <c r="AE98" s="192"/>
      <c r="AF98" s="192"/>
      <c r="AG98" s="192"/>
      <c r="AH98" s="192"/>
      <c r="AI98" s="311" t="s">
        <v>27</v>
      </c>
      <c r="AJ98" s="311"/>
      <c r="AK98" s="311"/>
      <c r="AL98" s="311"/>
      <c r="AM98" s="311"/>
      <c r="AN98" s="311"/>
      <c r="AO98" s="311"/>
      <c r="AP98" s="192" t="s">
        <v>28</v>
      </c>
      <c r="AQ98" s="192"/>
      <c r="AR98" s="192"/>
      <c r="AS98" s="192"/>
      <c r="AT98" s="192"/>
      <c r="AU98" s="192"/>
      <c r="AV98" s="192" t="s">
        <v>25</v>
      </c>
      <c r="AW98" s="192"/>
      <c r="AX98" s="192"/>
      <c r="AY98" s="192"/>
      <c r="AZ98" s="192"/>
      <c r="BA98" s="192"/>
      <c r="BB98" s="192"/>
      <c r="BC98" s="192" t="s">
        <v>26</v>
      </c>
      <c r="BD98" s="192"/>
      <c r="BE98" s="192"/>
      <c r="BF98" s="192"/>
      <c r="BG98" s="192"/>
      <c r="BH98" s="192"/>
      <c r="BI98" s="311" t="s">
        <v>27</v>
      </c>
      <c r="BJ98" s="311"/>
      <c r="BK98" s="311"/>
      <c r="BL98" s="311"/>
      <c r="BM98" s="311"/>
      <c r="BN98" s="311"/>
      <c r="BO98" s="311"/>
      <c r="BP98" s="192" t="s">
        <v>29</v>
      </c>
      <c r="BQ98" s="192"/>
      <c r="BR98" s="192"/>
      <c r="BS98" s="192"/>
      <c r="BT98" s="192"/>
      <c r="BU98" s="192"/>
    </row>
    <row r="99" spans="1:106" s="7" customFormat="1" ht="24" customHeight="1" thickBot="1">
      <c r="A99" s="213"/>
      <c r="B99" s="214"/>
      <c r="C99" s="214"/>
      <c r="D99" s="214"/>
      <c r="E99" s="215"/>
      <c r="F99" s="216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5"/>
      <c r="X99" s="216"/>
      <c r="Y99" s="214"/>
      <c r="Z99" s="214"/>
      <c r="AA99" s="214"/>
      <c r="AB99" s="215"/>
      <c r="AC99" s="216"/>
      <c r="AD99" s="214"/>
      <c r="AE99" s="214"/>
      <c r="AF99" s="214"/>
      <c r="AG99" s="214"/>
      <c r="AH99" s="215"/>
      <c r="AI99" s="312"/>
      <c r="AJ99" s="313"/>
      <c r="AK99" s="313"/>
      <c r="AL99" s="313"/>
      <c r="AM99" s="313"/>
      <c r="AN99" s="313"/>
      <c r="AO99" s="314"/>
      <c r="AP99" s="216"/>
      <c r="AQ99" s="214"/>
      <c r="AR99" s="214"/>
      <c r="AS99" s="214"/>
      <c r="AT99" s="214"/>
      <c r="AU99" s="215"/>
      <c r="AV99" s="216"/>
      <c r="AW99" s="214"/>
      <c r="AX99" s="214"/>
      <c r="AY99" s="214"/>
      <c r="AZ99" s="214"/>
      <c r="BA99" s="214"/>
      <c r="BB99" s="215"/>
      <c r="BC99" s="216"/>
      <c r="BD99" s="214"/>
      <c r="BE99" s="214"/>
      <c r="BF99" s="214"/>
      <c r="BG99" s="214"/>
      <c r="BH99" s="215"/>
      <c r="BI99" s="312"/>
      <c r="BJ99" s="313"/>
      <c r="BK99" s="313"/>
      <c r="BL99" s="313"/>
      <c r="BM99" s="313"/>
      <c r="BN99" s="313"/>
      <c r="BO99" s="314"/>
      <c r="BP99" s="216"/>
      <c r="BQ99" s="214"/>
      <c r="BR99" s="214"/>
      <c r="BS99" s="214"/>
      <c r="BT99" s="214"/>
      <c r="BU99" s="215"/>
    </row>
    <row r="100" spans="1:106" s="20" customFormat="1" ht="12.75" customHeight="1" thickBot="1">
      <c r="A100" s="315">
        <v>1</v>
      </c>
      <c r="B100" s="315"/>
      <c r="C100" s="315"/>
      <c r="D100" s="315"/>
      <c r="E100" s="315"/>
      <c r="F100" s="310">
        <v>2</v>
      </c>
      <c r="G100" s="310"/>
      <c r="H100" s="310"/>
      <c r="I100" s="310"/>
      <c r="J100" s="310"/>
      <c r="K100" s="310"/>
      <c r="L100" s="310"/>
      <c r="M100" s="310"/>
      <c r="N100" s="310"/>
      <c r="O100" s="310"/>
      <c r="P100" s="310"/>
      <c r="Q100" s="310"/>
      <c r="R100" s="310"/>
      <c r="S100" s="310"/>
      <c r="T100" s="310"/>
      <c r="U100" s="310"/>
      <c r="V100" s="310"/>
      <c r="W100" s="310"/>
      <c r="X100" s="310">
        <v>3</v>
      </c>
      <c r="Y100" s="310"/>
      <c r="Z100" s="310"/>
      <c r="AA100" s="310"/>
      <c r="AB100" s="310"/>
      <c r="AC100" s="310">
        <v>4</v>
      </c>
      <c r="AD100" s="310"/>
      <c r="AE100" s="310"/>
      <c r="AF100" s="310"/>
      <c r="AG100" s="310"/>
      <c r="AH100" s="310"/>
      <c r="AI100" s="310">
        <v>5</v>
      </c>
      <c r="AJ100" s="310"/>
      <c r="AK100" s="310"/>
      <c r="AL100" s="310"/>
      <c r="AM100" s="310"/>
      <c r="AN100" s="310"/>
      <c r="AO100" s="310"/>
      <c r="AP100" s="310">
        <v>6</v>
      </c>
      <c r="AQ100" s="310"/>
      <c r="AR100" s="310"/>
      <c r="AS100" s="310"/>
      <c r="AT100" s="310"/>
      <c r="AU100" s="310"/>
      <c r="AV100" s="310">
        <v>7</v>
      </c>
      <c r="AW100" s="310"/>
      <c r="AX100" s="310"/>
      <c r="AY100" s="310"/>
      <c r="AZ100" s="310"/>
      <c r="BA100" s="310"/>
      <c r="BB100" s="310"/>
      <c r="BC100" s="310">
        <v>8</v>
      </c>
      <c r="BD100" s="310"/>
      <c r="BE100" s="310"/>
      <c r="BF100" s="310"/>
      <c r="BG100" s="310"/>
      <c r="BH100" s="310"/>
      <c r="BI100" s="310">
        <v>9</v>
      </c>
      <c r="BJ100" s="310"/>
      <c r="BK100" s="310"/>
      <c r="BL100" s="310"/>
      <c r="BM100" s="310"/>
      <c r="BN100" s="310"/>
      <c r="BO100" s="310"/>
      <c r="BP100" s="310">
        <v>10</v>
      </c>
      <c r="BQ100" s="310"/>
      <c r="BR100" s="310"/>
      <c r="BS100" s="310"/>
      <c r="BT100" s="310"/>
      <c r="BU100" s="310"/>
    </row>
    <row r="101" spans="1:106" s="6" customFormat="1" ht="12.75" customHeight="1">
      <c r="A101" s="164"/>
      <c r="B101" s="164"/>
      <c r="C101" s="164"/>
      <c r="D101" s="164"/>
      <c r="E101" s="164"/>
      <c r="F101" s="169" t="s">
        <v>37</v>
      </c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  <c r="AL101" s="169"/>
      <c r="AM101" s="169"/>
      <c r="AN101" s="169"/>
      <c r="AO101" s="169"/>
      <c r="AP101" s="169"/>
      <c r="AQ101" s="169"/>
      <c r="AR101" s="169"/>
      <c r="AS101" s="169"/>
      <c r="AT101" s="169"/>
      <c r="AU101" s="169"/>
      <c r="AV101" s="169"/>
      <c r="AW101" s="169"/>
      <c r="AX101" s="169"/>
      <c r="AY101" s="169"/>
      <c r="AZ101" s="169"/>
      <c r="BA101" s="169"/>
      <c r="BB101" s="169"/>
      <c r="BC101" s="169"/>
      <c r="BD101" s="169"/>
      <c r="BE101" s="169"/>
      <c r="BF101" s="169"/>
      <c r="BG101" s="169"/>
      <c r="BH101" s="169"/>
      <c r="BI101" s="169"/>
      <c r="BJ101" s="169"/>
      <c r="BK101" s="169"/>
      <c r="BL101" s="169"/>
      <c r="BM101" s="169"/>
      <c r="BN101" s="169"/>
      <c r="BO101" s="169"/>
      <c r="BP101" s="169"/>
      <c r="BQ101" s="169"/>
      <c r="BR101" s="169"/>
      <c r="BS101" s="169"/>
      <c r="BT101" s="169"/>
      <c r="BU101" s="169"/>
    </row>
    <row r="102" spans="1:106" s="6" customFormat="1" ht="11.4" customHeight="1">
      <c r="A102" s="61"/>
      <c r="B102" s="61"/>
      <c r="C102" s="61"/>
      <c r="D102" s="61"/>
      <c r="E102" s="61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</row>
    <row r="103" spans="1:106" ht="4.8" hidden="1" customHeight="1"/>
    <row r="104" spans="1:106" ht="12.75" customHeight="1">
      <c r="A104" s="2"/>
      <c r="B104" s="135" t="s">
        <v>43</v>
      </c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  <c r="BI104" s="135"/>
      <c r="BJ104" s="135"/>
      <c r="BK104" s="135"/>
      <c r="BL104" s="135"/>
      <c r="BM104" s="135"/>
      <c r="BN104" s="135"/>
      <c r="BO104" s="135"/>
      <c r="BP104" s="135"/>
      <c r="BQ104" s="135"/>
      <c r="BR104" s="135"/>
      <c r="BS104" s="135"/>
      <c r="BT104" s="135"/>
      <c r="BU104" s="135"/>
      <c r="BV104" s="135"/>
      <c r="BW104" s="135"/>
      <c r="BX104" s="135"/>
      <c r="BY104" s="135"/>
      <c r="BZ104" s="135"/>
      <c r="CA104" s="135"/>
      <c r="CB104" s="135"/>
      <c r="CC104" s="135"/>
      <c r="CD104" s="135"/>
      <c r="CE104" s="135"/>
      <c r="CF104" s="135"/>
      <c r="CG104" s="135"/>
      <c r="CH104" s="135"/>
      <c r="CI104" s="135"/>
      <c r="CJ104" s="135"/>
      <c r="CK104" s="135"/>
      <c r="CL104" s="135"/>
      <c r="CM104" s="135"/>
      <c r="CN104" s="135"/>
      <c r="CO104" s="135"/>
      <c r="CP104" s="135"/>
      <c r="CQ104" s="135"/>
      <c r="CR104" s="135"/>
      <c r="CS104" s="135"/>
      <c r="CT104" s="135"/>
      <c r="CU104" s="135"/>
      <c r="CV104" s="135"/>
      <c r="CW104" s="135"/>
      <c r="CX104" s="135"/>
      <c r="CY104" s="135"/>
      <c r="CZ104" s="135"/>
      <c r="DA104" s="135"/>
      <c r="DB104" s="2"/>
    </row>
    <row r="105" spans="1:106" ht="12.75" customHeight="1">
      <c r="A105" s="2"/>
      <c r="B105" s="2"/>
      <c r="C105" s="135" t="s">
        <v>204</v>
      </c>
      <c r="D105" s="135"/>
      <c r="E105" s="135"/>
      <c r="F105" s="135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  <c r="BI105" s="135"/>
      <c r="BJ105" s="135"/>
      <c r="BK105" s="135"/>
      <c r="BL105" s="135"/>
      <c r="BM105" s="135"/>
      <c r="BN105" s="135"/>
      <c r="BO105" s="135"/>
      <c r="BP105" s="135"/>
      <c r="BQ105" s="135"/>
      <c r="BR105" s="135"/>
      <c r="BS105" s="135"/>
      <c r="BT105" s="135"/>
      <c r="BU105" s="135"/>
      <c r="BV105" s="135"/>
      <c r="BW105" s="135"/>
      <c r="BX105" s="135"/>
      <c r="BY105" s="135"/>
      <c r="BZ105" s="135"/>
      <c r="CA105" s="135"/>
      <c r="CB105" s="135"/>
      <c r="CC105" s="135"/>
      <c r="CD105" s="135"/>
      <c r="CE105" s="135"/>
      <c r="CF105" s="135"/>
      <c r="CG105" s="135"/>
      <c r="CH105" s="135"/>
      <c r="CI105" s="135"/>
      <c r="CJ105" s="135"/>
      <c r="CK105" s="135"/>
      <c r="CL105" s="135"/>
      <c r="CM105" s="135"/>
      <c r="CN105" s="135"/>
      <c r="CO105" s="135"/>
      <c r="CP105" s="135"/>
      <c r="CQ105" s="135"/>
      <c r="CR105" s="135"/>
      <c r="CS105" s="135"/>
      <c r="CT105" s="135"/>
      <c r="CU105" s="135"/>
      <c r="CV105" s="135"/>
      <c r="CW105" s="135"/>
      <c r="CX105" s="135"/>
      <c r="CY105" s="135"/>
      <c r="CZ105" s="135"/>
      <c r="DA105" s="135"/>
      <c r="DB105" s="135"/>
    </row>
    <row r="106" spans="1:106" ht="12" customHeight="1" thickBo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178" t="s">
        <v>22</v>
      </c>
      <c r="CW106" s="178"/>
      <c r="CX106" s="178"/>
      <c r="CY106" s="178"/>
      <c r="CZ106" s="178"/>
      <c r="DA106" s="2"/>
      <c r="DB106" s="2"/>
    </row>
    <row r="107" spans="1:106" s="7" customFormat="1" ht="16.2" customHeight="1">
      <c r="A107" s="193" t="s">
        <v>44</v>
      </c>
      <c r="B107" s="193"/>
      <c r="C107" s="193"/>
      <c r="D107" s="193"/>
      <c r="E107" s="193"/>
      <c r="F107" s="197" t="s">
        <v>45</v>
      </c>
      <c r="G107" s="197"/>
      <c r="H107" s="197"/>
      <c r="I107" s="197"/>
      <c r="J107" s="197"/>
      <c r="K107" s="197"/>
      <c r="L107" s="197"/>
      <c r="M107" s="197"/>
      <c r="N107" s="197"/>
      <c r="O107" s="197"/>
      <c r="P107" s="197"/>
      <c r="Q107" s="197"/>
      <c r="R107" s="197"/>
      <c r="S107" s="197"/>
      <c r="T107" s="197"/>
      <c r="U107" s="197"/>
      <c r="V107" s="197"/>
      <c r="W107" s="197"/>
      <c r="X107" s="197"/>
      <c r="Y107" s="197"/>
      <c r="Z107" s="197"/>
      <c r="AA107" s="197"/>
      <c r="AB107" s="211" t="s">
        <v>202</v>
      </c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 t="s">
        <v>203</v>
      </c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211"/>
      <c r="CB107" s="224" t="s">
        <v>196</v>
      </c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  <c r="CY107" s="224"/>
      <c r="CZ107" s="224"/>
      <c r="DA107" s="224"/>
    </row>
    <row r="108" spans="1:106" s="7" customFormat="1" ht="36.75" customHeight="1" thickBot="1">
      <c r="A108" s="213"/>
      <c r="B108" s="214"/>
      <c r="C108" s="214"/>
      <c r="D108" s="214"/>
      <c r="E108" s="215"/>
      <c r="F108" s="216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  <c r="Z108" s="214"/>
      <c r="AA108" s="215"/>
      <c r="AB108" s="201" t="s">
        <v>25</v>
      </c>
      <c r="AC108" s="201"/>
      <c r="AD108" s="201"/>
      <c r="AE108" s="201"/>
      <c r="AF108" s="201"/>
      <c r="AG108" s="201"/>
      <c r="AH108" s="201" t="s">
        <v>26</v>
      </c>
      <c r="AI108" s="201"/>
      <c r="AJ108" s="201"/>
      <c r="AK108" s="201"/>
      <c r="AL108" s="201"/>
      <c r="AM108" s="201"/>
      <c r="AN108" s="201"/>
      <c r="AO108" s="309" t="s">
        <v>27</v>
      </c>
      <c r="AP108" s="309"/>
      <c r="AQ108" s="309"/>
      <c r="AR108" s="309"/>
      <c r="AS108" s="309"/>
      <c r="AT108" s="309"/>
      <c r="AU108" s="309"/>
      <c r="AV108" s="201" t="s">
        <v>28</v>
      </c>
      <c r="AW108" s="201"/>
      <c r="AX108" s="201"/>
      <c r="AY108" s="201"/>
      <c r="AZ108" s="201"/>
      <c r="BA108" s="201"/>
      <c r="BB108" s="201" t="s">
        <v>25</v>
      </c>
      <c r="BC108" s="201"/>
      <c r="BD108" s="201"/>
      <c r="BE108" s="201"/>
      <c r="BF108" s="201"/>
      <c r="BG108" s="201"/>
      <c r="BH108" s="201" t="s">
        <v>26</v>
      </c>
      <c r="BI108" s="201"/>
      <c r="BJ108" s="201"/>
      <c r="BK108" s="201"/>
      <c r="BL108" s="201"/>
      <c r="BM108" s="201"/>
      <c r="BN108" s="201"/>
      <c r="BO108" s="309" t="s">
        <v>27</v>
      </c>
      <c r="BP108" s="309"/>
      <c r="BQ108" s="309"/>
      <c r="BR108" s="309"/>
      <c r="BS108" s="309"/>
      <c r="BT108" s="309"/>
      <c r="BU108" s="309"/>
      <c r="BV108" s="201" t="s">
        <v>29</v>
      </c>
      <c r="BW108" s="201"/>
      <c r="BX108" s="201"/>
      <c r="BY108" s="201"/>
      <c r="BZ108" s="201"/>
      <c r="CA108" s="201"/>
      <c r="CB108" s="201" t="s">
        <v>25</v>
      </c>
      <c r="CC108" s="201"/>
      <c r="CD108" s="201"/>
      <c r="CE108" s="201"/>
      <c r="CF108" s="201"/>
      <c r="CG108" s="201"/>
      <c r="CH108" s="201" t="s">
        <v>26</v>
      </c>
      <c r="CI108" s="201"/>
      <c r="CJ108" s="201"/>
      <c r="CK108" s="201"/>
      <c r="CL108" s="201"/>
      <c r="CM108" s="201"/>
      <c r="CN108" s="201"/>
      <c r="CO108" s="309" t="s">
        <v>27</v>
      </c>
      <c r="CP108" s="309"/>
      <c r="CQ108" s="309"/>
      <c r="CR108" s="309"/>
      <c r="CS108" s="309"/>
      <c r="CT108" s="309"/>
      <c r="CU108" s="309"/>
      <c r="CV108" s="218" t="s">
        <v>30</v>
      </c>
      <c r="CW108" s="218"/>
      <c r="CX108" s="218"/>
      <c r="CY108" s="218"/>
      <c r="CZ108" s="218"/>
      <c r="DA108" s="218"/>
    </row>
    <row r="109" spans="1:106" s="19" customFormat="1" ht="12.75" customHeight="1" thickBot="1">
      <c r="A109" s="174">
        <v>1</v>
      </c>
      <c r="B109" s="174"/>
      <c r="C109" s="174"/>
      <c r="D109" s="174"/>
      <c r="E109" s="174"/>
      <c r="F109" s="175">
        <v>2</v>
      </c>
      <c r="G109" s="175"/>
      <c r="H109" s="175"/>
      <c r="I109" s="175"/>
      <c r="J109" s="175"/>
      <c r="K109" s="175"/>
      <c r="L109" s="175"/>
      <c r="M109" s="175"/>
      <c r="N109" s="175"/>
      <c r="O109" s="175"/>
      <c r="P109" s="175"/>
      <c r="Q109" s="175"/>
      <c r="R109" s="175"/>
      <c r="S109" s="175"/>
      <c r="T109" s="175"/>
      <c r="U109" s="175"/>
      <c r="V109" s="175"/>
      <c r="W109" s="175"/>
      <c r="X109" s="175"/>
      <c r="Y109" s="175"/>
      <c r="Z109" s="175"/>
      <c r="AA109" s="175"/>
      <c r="AB109" s="175">
        <v>3</v>
      </c>
      <c r="AC109" s="175"/>
      <c r="AD109" s="175"/>
      <c r="AE109" s="175"/>
      <c r="AF109" s="175"/>
      <c r="AG109" s="175"/>
      <c r="AH109" s="175">
        <v>4</v>
      </c>
      <c r="AI109" s="175"/>
      <c r="AJ109" s="175"/>
      <c r="AK109" s="175"/>
      <c r="AL109" s="175"/>
      <c r="AM109" s="175"/>
      <c r="AN109" s="175"/>
      <c r="AO109" s="175">
        <v>5</v>
      </c>
      <c r="AP109" s="175"/>
      <c r="AQ109" s="175"/>
      <c r="AR109" s="175"/>
      <c r="AS109" s="175"/>
      <c r="AT109" s="175"/>
      <c r="AU109" s="175"/>
      <c r="AV109" s="175">
        <v>6</v>
      </c>
      <c r="AW109" s="175"/>
      <c r="AX109" s="175"/>
      <c r="AY109" s="175"/>
      <c r="AZ109" s="175"/>
      <c r="BA109" s="175"/>
      <c r="BB109" s="175">
        <v>7</v>
      </c>
      <c r="BC109" s="175"/>
      <c r="BD109" s="175"/>
      <c r="BE109" s="175"/>
      <c r="BF109" s="175"/>
      <c r="BG109" s="175"/>
      <c r="BH109" s="175">
        <v>8</v>
      </c>
      <c r="BI109" s="175"/>
      <c r="BJ109" s="175"/>
      <c r="BK109" s="175"/>
      <c r="BL109" s="175"/>
      <c r="BM109" s="175"/>
      <c r="BN109" s="175"/>
      <c r="BO109" s="175">
        <v>9</v>
      </c>
      <c r="BP109" s="175"/>
      <c r="BQ109" s="175"/>
      <c r="BR109" s="175"/>
      <c r="BS109" s="175"/>
      <c r="BT109" s="175"/>
      <c r="BU109" s="175"/>
      <c r="BV109" s="175">
        <v>10</v>
      </c>
      <c r="BW109" s="175"/>
      <c r="BX109" s="175"/>
      <c r="BY109" s="175"/>
      <c r="BZ109" s="175"/>
      <c r="CA109" s="175"/>
      <c r="CB109" s="175">
        <v>11</v>
      </c>
      <c r="CC109" s="175"/>
      <c r="CD109" s="175"/>
      <c r="CE109" s="175"/>
      <c r="CF109" s="175"/>
      <c r="CG109" s="175"/>
      <c r="CH109" s="175">
        <v>12</v>
      </c>
      <c r="CI109" s="175"/>
      <c r="CJ109" s="175"/>
      <c r="CK109" s="175"/>
      <c r="CL109" s="175"/>
      <c r="CM109" s="175"/>
      <c r="CN109" s="175"/>
      <c r="CO109" s="175">
        <v>13</v>
      </c>
      <c r="CP109" s="175"/>
      <c r="CQ109" s="175"/>
      <c r="CR109" s="175"/>
      <c r="CS109" s="175"/>
      <c r="CT109" s="175"/>
      <c r="CU109" s="175"/>
      <c r="CV109" s="177">
        <v>14</v>
      </c>
      <c r="CW109" s="177"/>
      <c r="CX109" s="177"/>
      <c r="CY109" s="177"/>
      <c r="CZ109" s="177"/>
      <c r="DA109" s="177"/>
    </row>
    <row r="110" spans="1:106" s="19" customFormat="1" ht="25.2" customHeight="1">
      <c r="A110" s="70">
        <v>1</v>
      </c>
      <c r="B110" s="70"/>
      <c r="C110" s="70"/>
      <c r="D110" s="70"/>
      <c r="E110" s="70"/>
      <c r="F110" s="72" t="s">
        <v>19</v>
      </c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155">
        <v>51899676</v>
      </c>
      <c r="AC110" s="155"/>
      <c r="AD110" s="155"/>
      <c r="AE110" s="155"/>
      <c r="AF110" s="155"/>
      <c r="AG110" s="155"/>
      <c r="AH110" s="154"/>
      <c r="AI110" s="154"/>
      <c r="AJ110" s="154"/>
      <c r="AK110" s="154"/>
      <c r="AL110" s="154"/>
      <c r="AM110" s="154"/>
      <c r="AN110" s="154"/>
      <c r="AO110" s="154"/>
      <c r="AP110" s="154"/>
      <c r="AQ110" s="154"/>
      <c r="AR110" s="154"/>
      <c r="AS110" s="154"/>
      <c r="AT110" s="154"/>
      <c r="AU110" s="154"/>
      <c r="AV110" s="155">
        <f>AB110+AH110</f>
        <v>51899676</v>
      </c>
      <c r="AW110" s="155"/>
      <c r="AX110" s="155"/>
      <c r="AY110" s="155"/>
      <c r="AZ110" s="155"/>
      <c r="BA110" s="155"/>
      <c r="BB110" s="155">
        <v>63459452</v>
      </c>
      <c r="BC110" s="155"/>
      <c r="BD110" s="155"/>
      <c r="BE110" s="155"/>
      <c r="BF110" s="155"/>
      <c r="BG110" s="155"/>
      <c r="BH110" s="154"/>
      <c r="BI110" s="154"/>
      <c r="BJ110" s="154"/>
      <c r="BK110" s="154"/>
      <c r="BL110" s="154"/>
      <c r="BM110" s="154"/>
      <c r="BN110" s="154"/>
      <c r="BO110" s="154"/>
      <c r="BP110" s="154"/>
      <c r="BQ110" s="154"/>
      <c r="BR110" s="154"/>
      <c r="BS110" s="154"/>
      <c r="BT110" s="154"/>
      <c r="BU110" s="154"/>
      <c r="BV110" s="155">
        <f>BB110+BH110</f>
        <v>63459452</v>
      </c>
      <c r="BW110" s="155"/>
      <c r="BX110" s="155"/>
      <c r="BY110" s="155"/>
      <c r="BZ110" s="155"/>
      <c r="CA110" s="155"/>
      <c r="CB110" s="155">
        <v>87761466</v>
      </c>
      <c r="CC110" s="155"/>
      <c r="CD110" s="155"/>
      <c r="CE110" s="155"/>
      <c r="CF110" s="155"/>
      <c r="CG110" s="155"/>
      <c r="CH110" s="154"/>
      <c r="CI110" s="154"/>
      <c r="CJ110" s="154"/>
      <c r="CK110" s="154"/>
      <c r="CL110" s="154"/>
      <c r="CM110" s="154"/>
      <c r="CN110" s="154"/>
      <c r="CO110" s="154"/>
      <c r="CP110" s="154"/>
      <c r="CQ110" s="154"/>
      <c r="CR110" s="154"/>
      <c r="CS110" s="154"/>
      <c r="CT110" s="154"/>
      <c r="CU110" s="154"/>
      <c r="CV110" s="155">
        <f>CB110+CH110</f>
        <v>87761466</v>
      </c>
      <c r="CW110" s="155"/>
      <c r="CX110" s="155"/>
      <c r="CY110" s="155"/>
      <c r="CZ110" s="155"/>
      <c r="DA110" s="155"/>
    </row>
    <row r="111" spans="1:106" s="19" customFormat="1" ht="31.8" hidden="1" customHeight="1">
      <c r="A111" s="70">
        <v>2</v>
      </c>
      <c r="B111" s="70"/>
      <c r="C111" s="70"/>
      <c r="D111" s="70"/>
      <c r="E111" s="70"/>
      <c r="F111" s="72" t="s">
        <v>145</v>
      </c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155"/>
      <c r="AC111" s="154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N111" s="154"/>
      <c r="AO111" s="154"/>
      <c r="AP111" s="154"/>
      <c r="AQ111" s="154"/>
      <c r="AR111" s="154"/>
      <c r="AS111" s="154"/>
      <c r="AT111" s="154"/>
      <c r="AU111" s="154"/>
      <c r="AV111" s="155">
        <f t="shared" ref="AV111:AV116" si="0">AB111+AH111</f>
        <v>0</v>
      </c>
      <c r="AW111" s="155"/>
      <c r="AX111" s="155"/>
      <c r="AY111" s="155"/>
      <c r="AZ111" s="155"/>
      <c r="BA111" s="155"/>
      <c r="BB111" s="155"/>
      <c r="BC111" s="155"/>
      <c r="BD111" s="155"/>
      <c r="BE111" s="155"/>
      <c r="BF111" s="155"/>
      <c r="BG111" s="155"/>
      <c r="BH111" s="154"/>
      <c r="BI111" s="154"/>
      <c r="BJ111" s="154"/>
      <c r="BK111" s="154"/>
      <c r="BL111" s="154"/>
      <c r="BM111" s="154"/>
      <c r="BN111" s="154"/>
      <c r="BO111" s="154"/>
      <c r="BP111" s="154"/>
      <c r="BQ111" s="154"/>
      <c r="BR111" s="154"/>
      <c r="BS111" s="154"/>
      <c r="BT111" s="154"/>
      <c r="BU111" s="154"/>
      <c r="BV111" s="155">
        <f t="shared" ref="BV111:BV116" si="1">BB111+BH111</f>
        <v>0</v>
      </c>
      <c r="BW111" s="155"/>
      <c r="BX111" s="155"/>
      <c r="BY111" s="155"/>
      <c r="BZ111" s="155"/>
      <c r="CA111" s="155"/>
      <c r="CB111" s="155"/>
      <c r="CC111" s="155"/>
      <c r="CD111" s="155"/>
      <c r="CE111" s="155"/>
      <c r="CF111" s="155"/>
      <c r="CG111" s="155"/>
      <c r="CH111" s="154"/>
      <c r="CI111" s="154"/>
      <c r="CJ111" s="154"/>
      <c r="CK111" s="154"/>
      <c r="CL111" s="154"/>
      <c r="CM111" s="154"/>
      <c r="CN111" s="154"/>
      <c r="CO111" s="154"/>
      <c r="CP111" s="154"/>
      <c r="CQ111" s="154"/>
      <c r="CR111" s="154"/>
      <c r="CS111" s="154"/>
      <c r="CT111" s="154"/>
      <c r="CU111" s="154"/>
      <c r="CV111" s="155"/>
      <c r="CW111" s="155"/>
      <c r="CX111" s="155"/>
      <c r="CY111" s="155"/>
      <c r="CZ111" s="155"/>
      <c r="DA111" s="155"/>
    </row>
    <row r="112" spans="1:106" s="19" customFormat="1" ht="24" customHeight="1">
      <c r="A112" s="70">
        <v>2</v>
      </c>
      <c r="B112" s="70"/>
      <c r="C112" s="70"/>
      <c r="D112" s="70"/>
      <c r="E112" s="70"/>
      <c r="F112" s="72" t="s">
        <v>146</v>
      </c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155">
        <v>7283256</v>
      </c>
      <c r="AC112" s="154"/>
      <c r="AD112" s="154"/>
      <c r="AE112" s="154"/>
      <c r="AF112" s="154"/>
      <c r="AG112" s="154"/>
      <c r="AH112" s="155">
        <v>37383809</v>
      </c>
      <c r="AI112" s="155"/>
      <c r="AJ112" s="155"/>
      <c r="AK112" s="155"/>
      <c r="AL112" s="155"/>
      <c r="AM112" s="155"/>
      <c r="AN112" s="155"/>
      <c r="AO112" s="155">
        <f>AH112</f>
        <v>37383809</v>
      </c>
      <c r="AP112" s="155"/>
      <c r="AQ112" s="155"/>
      <c r="AR112" s="155"/>
      <c r="AS112" s="155"/>
      <c r="AT112" s="155"/>
      <c r="AU112" s="155"/>
      <c r="AV112" s="155">
        <f t="shared" si="0"/>
        <v>44667065</v>
      </c>
      <c r="AW112" s="155"/>
      <c r="AX112" s="155"/>
      <c r="AY112" s="155"/>
      <c r="AZ112" s="155"/>
      <c r="BA112" s="155"/>
      <c r="BB112" s="154"/>
      <c r="BC112" s="154"/>
      <c r="BD112" s="154"/>
      <c r="BE112" s="154"/>
      <c r="BF112" s="154"/>
      <c r="BG112" s="154"/>
      <c r="BH112" s="155">
        <v>67159801</v>
      </c>
      <c r="BI112" s="155"/>
      <c r="BJ112" s="155"/>
      <c r="BK112" s="155"/>
      <c r="BL112" s="155"/>
      <c r="BM112" s="155"/>
      <c r="BN112" s="155"/>
      <c r="BO112" s="155">
        <f>BH112</f>
        <v>67159801</v>
      </c>
      <c r="BP112" s="155"/>
      <c r="BQ112" s="155"/>
      <c r="BR112" s="155"/>
      <c r="BS112" s="155"/>
      <c r="BT112" s="155"/>
      <c r="BU112" s="155"/>
      <c r="BV112" s="155">
        <f t="shared" si="1"/>
        <v>67159801</v>
      </c>
      <c r="BW112" s="155"/>
      <c r="BX112" s="155"/>
      <c r="BY112" s="155"/>
      <c r="BZ112" s="155"/>
      <c r="CA112" s="155"/>
      <c r="CB112" s="155"/>
      <c r="CC112" s="155"/>
      <c r="CD112" s="155"/>
      <c r="CE112" s="155"/>
      <c r="CF112" s="155"/>
      <c r="CG112" s="155"/>
      <c r="CH112" s="155">
        <v>7094071</v>
      </c>
      <c r="CI112" s="155"/>
      <c r="CJ112" s="155"/>
      <c r="CK112" s="155"/>
      <c r="CL112" s="155"/>
      <c r="CM112" s="155"/>
      <c r="CN112" s="155"/>
      <c r="CO112" s="155">
        <f>CH112</f>
        <v>7094071</v>
      </c>
      <c r="CP112" s="155"/>
      <c r="CQ112" s="155"/>
      <c r="CR112" s="155"/>
      <c r="CS112" s="155"/>
      <c r="CT112" s="155"/>
      <c r="CU112" s="155"/>
      <c r="CV112" s="155">
        <f t="shared" ref="CV112:CV116" si="2">CB112+CH112</f>
        <v>7094071</v>
      </c>
      <c r="CW112" s="155"/>
      <c r="CX112" s="155"/>
      <c r="CY112" s="155"/>
      <c r="CZ112" s="155"/>
      <c r="DA112" s="155"/>
    </row>
    <row r="113" spans="1:106" s="19" customFormat="1" ht="23.4" customHeight="1">
      <c r="A113" s="70">
        <v>3</v>
      </c>
      <c r="B113" s="70"/>
      <c r="C113" s="70"/>
      <c r="D113" s="70"/>
      <c r="E113" s="70"/>
      <c r="F113" s="72" t="s">
        <v>147</v>
      </c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154"/>
      <c r="AC113" s="154"/>
      <c r="AD113" s="154"/>
      <c r="AE113" s="154"/>
      <c r="AF113" s="154"/>
      <c r="AG113" s="154"/>
      <c r="AH113" s="155">
        <v>20986307</v>
      </c>
      <c r="AI113" s="155"/>
      <c r="AJ113" s="155"/>
      <c r="AK113" s="155"/>
      <c r="AL113" s="155"/>
      <c r="AM113" s="155"/>
      <c r="AN113" s="155"/>
      <c r="AO113" s="155">
        <f>AH113</f>
        <v>20986307</v>
      </c>
      <c r="AP113" s="155"/>
      <c r="AQ113" s="155"/>
      <c r="AR113" s="155"/>
      <c r="AS113" s="155"/>
      <c r="AT113" s="155"/>
      <c r="AU113" s="155"/>
      <c r="AV113" s="155">
        <f t="shared" si="0"/>
        <v>20986307</v>
      </c>
      <c r="AW113" s="155"/>
      <c r="AX113" s="155"/>
      <c r="AY113" s="155"/>
      <c r="AZ113" s="155"/>
      <c r="BA113" s="155"/>
      <c r="BB113" s="154"/>
      <c r="BC113" s="154"/>
      <c r="BD113" s="154"/>
      <c r="BE113" s="154"/>
      <c r="BF113" s="154"/>
      <c r="BG113" s="154"/>
      <c r="BH113" s="155">
        <v>29904844</v>
      </c>
      <c r="BI113" s="155"/>
      <c r="BJ113" s="155"/>
      <c r="BK113" s="155"/>
      <c r="BL113" s="155"/>
      <c r="BM113" s="155"/>
      <c r="BN113" s="155"/>
      <c r="BO113" s="155">
        <f>BH113</f>
        <v>29904844</v>
      </c>
      <c r="BP113" s="155"/>
      <c r="BQ113" s="155"/>
      <c r="BR113" s="155"/>
      <c r="BS113" s="155"/>
      <c r="BT113" s="155"/>
      <c r="BU113" s="155"/>
      <c r="BV113" s="155">
        <f t="shared" si="1"/>
        <v>29904844</v>
      </c>
      <c r="BW113" s="155"/>
      <c r="BX113" s="155"/>
      <c r="BY113" s="155"/>
      <c r="BZ113" s="155"/>
      <c r="CA113" s="155"/>
      <c r="CB113" s="154"/>
      <c r="CC113" s="154"/>
      <c r="CD113" s="154"/>
      <c r="CE113" s="154"/>
      <c r="CF113" s="154"/>
      <c r="CG113" s="154"/>
      <c r="CH113" s="155">
        <v>6194145</v>
      </c>
      <c r="CI113" s="155"/>
      <c r="CJ113" s="155"/>
      <c r="CK113" s="155"/>
      <c r="CL113" s="155"/>
      <c r="CM113" s="155"/>
      <c r="CN113" s="155"/>
      <c r="CO113" s="155">
        <f>CH113</f>
        <v>6194145</v>
      </c>
      <c r="CP113" s="155"/>
      <c r="CQ113" s="155"/>
      <c r="CR113" s="155"/>
      <c r="CS113" s="155"/>
      <c r="CT113" s="155"/>
      <c r="CU113" s="155"/>
      <c r="CV113" s="155">
        <f t="shared" si="2"/>
        <v>6194145</v>
      </c>
      <c r="CW113" s="155"/>
      <c r="CX113" s="155"/>
      <c r="CY113" s="155"/>
      <c r="CZ113" s="155"/>
      <c r="DA113" s="155"/>
    </row>
    <row r="114" spans="1:106" s="19" customFormat="1" ht="63.6" customHeight="1">
      <c r="A114" s="70">
        <v>4</v>
      </c>
      <c r="B114" s="70"/>
      <c r="C114" s="70"/>
      <c r="D114" s="70"/>
      <c r="E114" s="70"/>
      <c r="F114" s="72" t="s">
        <v>46</v>
      </c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155">
        <v>5041469</v>
      </c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N114" s="154"/>
      <c r="AO114" s="154"/>
      <c r="AP114" s="154"/>
      <c r="AQ114" s="154"/>
      <c r="AR114" s="154"/>
      <c r="AS114" s="154"/>
      <c r="AT114" s="154"/>
      <c r="AU114" s="154"/>
      <c r="AV114" s="155">
        <f t="shared" si="0"/>
        <v>5041469</v>
      </c>
      <c r="AW114" s="155"/>
      <c r="AX114" s="155"/>
      <c r="AY114" s="155"/>
      <c r="AZ114" s="155"/>
      <c r="BA114" s="155"/>
      <c r="BB114" s="155">
        <v>5032041</v>
      </c>
      <c r="BC114" s="155"/>
      <c r="BD114" s="155"/>
      <c r="BE114" s="155"/>
      <c r="BF114" s="155"/>
      <c r="BG114" s="155"/>
      <c r="BH114" s="154"/>
      <c r="BI114" s="154"/>
      <c r="BJ114" s="154"/>
      <c r="BK114" s="154"/>
      <c r="BL114" s="154"/>
      <c r="BM114" s="154"/>
      <c r="BN114" s="154"/>
      <c r="BO114" s="154"/>
      <c r="BP114" s="154"/>
      <c r="BQ114" s="154"/>
      <c r="BR114" s="154"/>
      <c r="BS114" s="154"/>
      <c r="BT114" s="154"/>
      <c r="BU114" s="154"/>
      <c r="BV114" s="155">
        <f t="shared" si="1"/>
        <v>5032041</v>
      </c>
      <c r="BW114" s="155"/>
      <c r="BX114" s="155"/>
      <c r="BY114" s="155"/>
      <c r="BZ114" s="155"/>
      <c r="CA114" s="155"/>
      <c r="CB114" s="155">
        <v>1475000</v>
      </c>
      <c r="CC114" s="155"/>
      <c r="CD114" s="155"/>
      <c r="CE114" s="155"/>
      <c r="CF114" s="155"/>
      <c r="CG114" s="155"/>
      <c r="CH114" s="154"/>
      <c r="CI114" s="154"/>
      <c r="CJ114" s="154"/>
      <c r="CK114" s="154"/>
      <c r="CL114" s="154"/>
      <c r="CM114" s="154"/>
      <c r="CN114" s="154"/>
      <c r="CO114" s="154"/>
      <c r="CP114" s="154"/>
      <c r="CQ114" s="154"/>
      <c r="CR114" s="154"/>
      <c r="CS114" s="154"/>
      <c r="CT114" s="154"/>
      <c r="CU114" s="154"/>
      <c r="CV114" s="155">
        <f t="shared" si="2"/>
        <v>1475000</v>
      </c>
      <c r="CW114" s="155"/>
      <c r="CX114" s="155"/>
      <c r="CY114" s="155"/>
      <c r="CZ114" s="155"/>
      <c r="DA114" s="155"/>
    </row>
    <row r="115" spans="1:106" s="19" customFormat="1" ht="27.6" customHeight="1">
      <c r="A115" s="70">
        <v>5</v>
      </c>
      <c r="B115" s="70"/>
      <c r="C115" s="70"/>
      <c r="D115" s="70"/>
      <c r="E115" s="70"/>
      <c r="F115" s="72" t="s">
        <v>152</v>
      </c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155">
        <v>8592671</v>
      </c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N115" s="154"/>
      <c r="AO115" s="154"/>
      <c r="AP115" s="154"/>
      <c r="AQ115" s="154"/>
      <c r="AR115" s="154"/>
      <c r="AS115" s="154"/>
      <c r="AT115" s="154"/>
      <c r="AU115" s="154"/>
      <c r="AV115" s="155">
        <f t="shared" si="0"/>
        <v>8592671</v>
      </c>
      <c r="AW115" s="155"/>
      <c r="AX115" s="155"/>
      <c r="AY115" s="155"/>
      <c r="AZ115" s="155"/>
      <c r="BA115" s="155"/>
      <c r="BB115" s="155">
        <v>7146553</v>
      </c>
      <c r="BC115" s="155"/>
      <c r="BD115" s="155"/>
      <c r="BE115" s="155"/>
      <c r="BF115" s="155"/>
      <c r="BG115" s="155"/>
      <c r="BH115" s="154"/>
      <c r="BI115" s="154"/>
      <c r="BJ115" s="154"/>
      <c r="BK115" s="154"/>
      <c r="BL115" s="154"/>
      <c r="BM115" s="154"/>
      <c r="BN115" s="154"/>
      <c r="BO115" s="154"/>
      <c r="BP115" s="154"/>
      <c r="BQ115" s="154"/>
      <c r="BR115" s="154"/>
      <c r="BS115" s="154"/>
      <c r="BT115" s="154"/>
      <c r="BU115" s="154"/>
      <c r="BV115" s="155">
        <f t="shared" si="1"/>
        <v>7146553</v>
      </c>
      <c r="BW115" s="155"/>
      <c r="BX115" s="155"/>
      <c r="BY115" s="155"/>
      <c r="BZ115" s="155"/>
      <c r="CA115" s="155"/>
      <c r="CB115" s="155">
        <v>8000000</v>
      </c>
      <c r="CC115" s="154"/>
      <c r="CD115" s="154"/>
      <c r="CE115" s="154"/>
      <c r="CF115" s="154"/>
      <c r="CG115" s="154"/>
      <c r="CH115" s="154"/>
      <c r="CI115" s="154"/>
      <c r="CJ115" s="154"/>
      <c r="CK115" s="154"/>
      <c r="CL115" s="154"/>
      <c r="CM115" s="154"/>
      <c r="CN115" s="154"/>
      <c r="CO115" s="154"/>
      <c r="CP115" s="154"/>
      <c r="CQ115" s="154"/>
      <c r="CR115" s="154"/>
      <c r="CS115" s="154"/>
      <c r="CT115" s="154"/>
      <c r="CU115" s="154"/>
      <c r="CV115" s="155">
        <f t="shared" si="2"/>
        <v>8000000</v>
      </c>
      <c r="CW115" s="155"/>
      <c r="CX115" s="155"/>
      <c r="CY115" s="155"/>
      <c r="CZ115" s="155"/>
      <c r="DA115" s="155"/>
    </row>
    <row r="116" spans="1:106" s="19" customFormat="1" ht="25.95" customHeight="1">
      <c r="A116" s="70">
        <v>6</v>
      </c>
      <c r="B116" s="70"/>
      <c r="C116" s="70"/>
      <c r="D116" s="70"/>
      <c r="E116" s="70"/>
      <c r="F116" s="72" t="s">
        <v>155</v>
      </c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155">
        <v>969072</v>
      </c>
      <c r="AC116" s="154"/>
      <c r="AD116" s="154"/>
      <c r="AE116" s="154"/>
      <c r="AF116" s="154"/>
      <c r="AG116" s="154"/>
      <c r="AH116" s="154"/>
      <c r="AI116" s="154"/>
      <c r="AJ116" s="154"/>
      <c r="AK116" s="154"/>
      <c r="AL116" s="154"/>
      <c r="AM116" s="154"/>
      <c r="AN116" s="154"/>
      <c r="AO116" s="154"/>
      <c r="AP116" s="154"/>
      <c r="AQ116" s="154"/>
      <c r="AR116" s="154"/>
      <c r="AS116" s="154"/>
      <c r="AT116" s="154"/>
      <c r="AU116" s="154"/>
      <c r="AV116" s="155">
        <f t="shared" si="0"/>
        <v>969072</v>
      </c>
      <c r="AW116" s="155"/>
      <c r="AX116" s="155"/>
      <c r="AY116" s="155"/>
      <c r="AZ116" s="155"/>
      <c r="BA116" s="155"/>
      <c r="BB116" s="155">
        <v>1280000</v>
      </c>
      <c r="BC116" s="155"/>
      <c r="BD116" s="155"/>
      <c r="BE116" s="155"/>
      <c r="BF116" s="155"/>
      <c r="BG116" s="155"/>
      <c r="BH116" s="154"/>
      <c r="BI116" s="154"/>
      <c r="BJ116" s="154"/>
      <c r="BK116" s="154"/>
      <c r="BL116" s="154"/>
      <c r="BM116" s="154"/>
      <c r="BN116" s="154"/>
      <c r="BO116" s="154"/>
      <c r="BP116" s="154"/>
      <c r="BQ116" s="154"/>
      <c r="BR116" s="154"/>
      <c r="BS116" s="154"/>
      <c r="BT116" s="154"/>
      <c r="BU116" s="154"/>
      <c r="BV116" s="155">
        <f t="shared" si="1"/>
        <v>1280000</v>
      </c>
      <c r="BW116" s="155"/>
      <c r="BX116" s="155"/>
      <c r="BY116" s="155"/>
      <c r="BZ116" s="155"/>
      <c r="CA116" s="155"/>
      <c r="CB116" s="155">
        <v>1580000</v>
      </c>
      <c r="CC116" s="154"/>
      <c r="CD116" s="154"/>
      <c r="CE116" s="154"/>
      <c r="CF116" s="154"/>
      <c r="CG116" s="154"/>
      <c r="CH116" s="154"/>
      <c r="CI116" s="154"/>
      <c r="CJ116" s="154"/>
      <c r="CK116" s="154"/>
      <c r="CL116" s="154"/>
      <c r="CM116" s="154"/>
      <c r="CN116" s="154"/>
      <c r="CO116" s="154"/>
      <c r="CP116" s="154"/>
      <c r="CQ116" s="154"/>
      <c r="CR116" s="154"/>
      <c r="CS116" s="154"/>
      <c r="CT116" s="154"/>
      <c r="CU116" s="154"/>
      <c r="CV116" s="155">
        <f t="shared" si="2"/>
        <v>1580000</v>
      </c>
      <c r="CW116" s="155"/>
      <c r="CX116" s="155"/>
      <c r="CY116" s="155"/>
      <c r="CZ116" s="155"/>
      <c r="DA116" s="155"/>
    </row>
    <row r="117" spans="1:106" s="19" customFormat="1" ht="25.95" customHeight="1">
      <c r="A117" s="70">
        <v>7</v>
      </c>
      <c r="B117" s="70"/>
      <c r="C117" s="70"/>
      <c r="D117" s="70"/>
      <c r="E117" s="70"/>
      <c r="F117" s="71" t="s">
        <v>156</v>
      </c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155">
        <v>225000</v>
      </c>
      <c r="AC117" s="154"/>
      <c r="AD117" s="154"/>
      <c r="AE117" s="154"/>
      <c r="AF117" s="154"/>
      <c r="AG117" s="154"/>
      <c r="AH117" s="154"/>
      <c r="AI117" s="154"/>
      <c r="AJ117" s="154"/>
      <c r="AK117" s="154"/>
      <c r="AL117" s="154"/>
      <c r="AM117" s="154"/>
      <c r="AN117" s="154"/>
      <c r="AO117" s="154"/>
      <c r="AP117" s="154"/>
      <c r="AQ117" s="154"/>
      <c r="AR117" s="154"/>
      <c r="AS117" s="154"/>
      <c r="AT117" s="154"/>
      <c r="AU117" s="154"/>
      <c r="AV117" s="155">
        <f t="shared" ref="AV117:AV122" si="3">AB117+AH117</f>
        <v>225000</v>
      </c>
      <c r="AW117" s="155"/>
      <c r="AX117" s="155"/>
      <c r="AY117" s="155"/>
      <c r="AZ117" s="155"/>
      <c r="BA117" s="155"/>
      <c r="BB117" s="155">
        <v>649300</v>
      </c>
      <c r="BC117" s="155"/>
      <c r="BD117" s="155"/>
      <c r="BE117" s="155"/>
      <c r="BF117" s="155"/>
      <c r="BG117" s="155"/>
      <c r="BH117" s="154"/>
      <c r="BI117" s="154"/>
      <c r="BJ117" s="154"/>
      <c r="BK117" s="154"/>
      <c r="BL117" s="154"/>
      <c r="BM117" s="154"/>
      <c r="BN117" s="154"/>
      <c r="BO117" s="154"/>
      <c r="BP117" s="154"/>
      <c r="BQ117" s="154"/>
      <c r="BR117" s="154"/>
      <c r="BS117" s="154"/>
      <c r="BT117" s="154"/>
      <c r="BU117" s="154"/>
      <c r="BV117" s="155">
        <f t="shared" ref="BV117:BV122" si="4">BB117+BH117</f>
        <v>649300</v>
      </c>
      <c r="BW117" s="155"/>
      <c r="BX117" s="155"/>
      <c r="BY117" s="155"/>
      <c r="BZ117" s="155"/>
      <c r="CA117" s="155"/>
      <c r="CB117" s="155"/>
      <c r="CC117" s="154"/>
      <c r="CD117" s="154"/>
      <c r="CE117" s="154"/>
      <c r="CF117" s="154"/>
      <c r="CG117" s="154"/>
      <c r="CH117" s="154"/>
      <c r="CI117" s="154"/>
      <c r="CJ117" s="154"/>
      <c r="CK117" s="154"/>
      <c r="CL117" s="154"/>
      <c r="CM117" s="154"/>
      <c r="CN117" s="154"/>
      <c r="CO117" s="154"/>
      <c r="CP117" s="154"/>
      <c r="CQ117" s="154"/>
      <c r="CR117" s="154"/>
      <c r="CS117" s="154"/>
      <c r="CT117" s="154"/>
      <c r="CU117" s="154"/>
      <c r="CV117" s="155"/>
      <c r="CW117" s="155"/>
      <c r="CX117" s="155"/>
      <c r="CY117" s="155"/>
      <c r="CZ117" s="155"/>
      <c r="DA117" s="155"/>
    </row>
    <row r="118" spans="1:106" s="19" customFormat="1" ht="25.95" customHeight="1">
      <c r="A118" s="70">
        <v>8</v>
      </c>
      <c r="B118" s="70"/>
      <c r="C118" s="70"/>
      <c r="D118" s="70"/>
      <c r="E118" s="70"/>
      <c r="F118" s="71" t="s">
        <v>157</v>
      </c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155">
        <v>491904</v>
      </c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N118" s="154"/>
      <c r="AO118" s="154"/>
      <c r="AP118" s="154"/>
      <c r="AQ118" s="154"/>
      <c r="AR118" s="154"/>
      <c r="AS118" s="154"/>
      <c r="AT118" s="154"/>
      <c r="AU118" s="154"/>
      <c r="AV118" s="155">
        <f t="shared" si="3"/>
        <v>491904</v>
      </c>
      <c r="AW118" s="155"/>
      <c r="AX118" s="155"/>
      <c r="AY118" s="155"/>
      <c r="AZ118" s="155"/>
      <c r="BA118" s="155"/>
      <c r="BB118" s="155"/>
      <c r="BC118" s="155"/>
      <c r="BD118" s="155"/>
      <c r="BE118" s="155"/>
      <c r="BF118" s="155"/>
      <c r="BG118" s="155"/>
      <c r="BH118" s="154"/>
      <c r="BI118" s="154"/>
      <c r="BJ118" s="154"/>
      <c r="BK118" s="154"/>
      <c r="BL118" s="154"/>
      <c r="BM118" s="154"/>
      <c r="BN118" s="154"/>
      <c r="BO118" s="154"/>
      <c r="BP118" s="154"/>
      <c r="BQ118" s="154"/>
      <c r="BR118" s="154"/>
      <c r="BS118" s="154"/>
      <c r="BT118" s="154"/>
      <c r="BU118" s="154"/>
      <c r="BV118" s="155">
        <f t="shared" si="4"/>
        <v>0</v>
      </c>
      <c r="BW118" s="155"/>
      <c r="BX118" s="155"/>
      <c r="BY118" s="155"/>
      <c r="BZ118" s="155"/>
      <c r="CA118" s="155"/>
      <c r="CB118" s="154"/>
      <c r="CC118" s="154"/>
      <c r="CD118" s="154"/>
      <c r="CE118" s="154"/>
      <c r="CF118" s="154"/>
      <c r="CG118" s="154"/>
      <c r="CH118" s="154"/>
      <c r="CI118" s="154"/>
      <c r="CJ118" s="154"/>
      <c r="CK118" s="154"/>
      <c r="CL118" s="154"/>
      <c r="CM118" s="154"/>
      <c r="CN118" s="154"/>
      <c r="CO118" s="154"/>
      <c r="CP118" s="154"/>
      <c r="CQ118" s="154"/>
      <c r="CR118" s="154"/>
      <c r="CS118" s="154"/>
      <c r="CT118" s="154"/>
      <c r="CU118" s="154"/>
      <c r="CV118" s="155"/>
      <c r="CW118" s="155"/>
      <c r="CX118" s="155"/>
      <c r="CY118" s="155"/>
      <c r="CZ118" s="155"/>
      <c r="DA118" s="155"/>
    </row>
    <row r="119" spans="1:106" s="19" customFormat="1" ht="25.95" customHeight="1">
      <c r="A119" s="70">
        <v>9</v>
      </c>
      <c r="B119" s="70"/>
      <c r="C119" s="70"/>
      <c r="D119" s="70"/>
      <c r="E119" s="70"/>
      <c r="F119" s="71" t="s">
        <v>158</v>
      </c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155">
        <v>2369999</v>
      </c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N119" s="154"/>
      <c r="AO119" s="154"/>
      <c r="AP119" s="154"/>
      <c r="AQ119" s="154"/>
      <c r="AR119" s="154"/>
      <c r="AS119" s="154"/>
      <c r="AT119" s="154"/>
      <c r="AU119" s="154"/>
      <c r="AV119" s="155">
        <f t="shared" si="3"/>
        <v>2369999</v>
      </c>
      <c r="AW119" s="155"/>
      <c r="AX119" s="155"/>
      <c r="AY119" s="155"/>
      <c r="AZ119" s="155"/>
      <c r="BA119" s="155"/>
      <c r="BB119" s="155"/>
      <c r="BC119" s="155"/>
      <c r="BD119" s="155"/>
      <c r="BE119" s="155"/>
      <c r="BF119" s="155"/>
      <c r="BG119" s="155"/>
      <c r="BH119" s="154"/>
      <c r="BI119" s="154"/>
      <c r="BJ119" s="154"/>
      <c r="BK119" s="154"/>
      <c r="BL119" s="154"/>
      <c r="BM119" s="154"/>
      <c r="BN119" s="154"/>
      <c r="BO119" s="154"/>
      <c r="BP119" s="154"/>
      <c r="BQ119" s="154"/>
      <c r="BR119" s="154"/>
      <c r="BS119" s="154"/>
      <c r="BT119" s="154"/>
      <c r="BU119" s="154"/>
      <c r="BV119" s="155">
        <f t="shared" si="4"/>
        <v>0</v>
      </c>
      <c r="BW119" s="155"/>
      <c r="BX119" s="155"/>
      <c r="BY119" s="155"/>
      <c r="BZ119" s="155"/>
      <c r="CA119" s="155"/>
      <c r="CB119" s="154"/>
      <c r="CC119" s="154"/>
      <c r="CD119" s="154"/>
      <c r="CE119" s="154"/>
      <c r="CF119" s="154"/>
      <c r="CG119" s="154"/>
      <c r="CH119" s="154"/>
      <c r="CI119" s="154"/>
      <c r="CJ119" s="154"/>
      <c r="CK119" s="154"/>
      <c r="CL119" s="154"/>
      <c r="CM119" s="154"/>
      <c r="CN119" s="154"/>
      <c r="CO119" s="154"/>
      <c r="CP119" s="154"/>
      <c r="CQ119" s="154"/>
      <c r="CR119" s="154"/>
      <c r="CS119" s="154"/>
      <c r="CT119" s="154"/>
      <c r="CU119" s="154"/>
      <c r="CV119" s="155"/>
      <c r="CW119" s="155"/>
      <c r="CX119" s="155"/>
      <c r="CY119" s="155"/>
      <c r="CZ119" s="155"/>
      <c r="DA119" s="155"/>
    </row>
    <row r="120" spans="1:106" s="19" customFormat="1" ht="25.95" customHeight="1">
      <c r="A120" s="70">
        <v>10</v>
      </c>
      <c r="B120" s="70"/>
      <c r="C120" s="70"/>
      <c r="D120" s="70"/>
      <c r="E120" s="70"/>
      <c r="F120" s="71" t="s">
        <v>174</v>
      </c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155">
        <v>1299999</v>
      </c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N120" s="154"/>
      <c r="AO120" s="154"/>
      <c r="AP120" s="154"/>
      <c r="AQ120" s="154"/>
      <c r="AR120" s="154"/>
      <c r="AS120" s="154"/>
      <c r="AT120" s="154"/>
      <c r="AU120" s="154"/>
      <c r="AV120" s="155">
        <f t="shared" si="3"/>
        <v>1299999</v>
      </c>
      <c r="AW120" s="155"/>
      <c r="AX120" s="155"/>
      <c r="AY120" s="155"/>
      <c r="AZ120" s="155"/>
      <c r="BA120" s="155"/>
      <c r="BB120" s="155">
        <v>2000000</v>
      </c>
      <c r="BC120" s="155"/>
      <c r="BD120" s="155"/>
      <c r="BE120" s="155"/>
      <c r="BF120" s="155"/>
      <c r="BG120" s="155"/>
      <c r="BH120" s="154"/>
      <c r="BI120" s="154"/>
      <c r="BJ120" s="154"/>
      <c r="BK120" s="154"/>
      <c r="BL120" s="154"/>
      <c r="BM120" s="154"/>
      <c r="BN120" s="154"/>
      <c r="BO120" s="154"/>
      <c r="BP120" s="154"/>
      <c r="BQ120" s="154"/>
      <c r="BR120" s="154"/>
      <c r="BS120" s="154"/>
      <c r="BT120" s="154"/>
      <c r="BU120" s="154"/>
      <c r="BV120" s="155">
        <f t="shared" si="4"/>
        <v>2000000</v>
      </c>
      <c r="BW120" s="155"/>
      <c r="BX120" s="155"/>
      <c r="BY120" s="155"/>
      <c r="BZ120" s="155"/>
      <c r="CA120" s="155"/>
      <c r="CB120" s="155">
        <v>2000000</v>
      </c>
      <c r="CC120" s="155"/>
      <c r="CD120" s="155"/>
      <c r="CE120" s="155"/>
      <c r="CF120" s="155"/>
      <c r="CG120" s="155"/>
      <c r="CH120" s="155"/>
      <c r="CI120" s="155"/>
      <c r="CJ120" s="155"/>
      <c r="CK120" s="155"/>
      <c r="CL120" s="155"/>
      <c r="CM120" s="155"/>
      <c r="CN120" s="155"/>
      <c r="CO120" s="155"/>
      <c r="CP120" s="155"/>
      <c r="CQ120" s="155"/>
      <c r="CR120" s="155"/>
      <c r="CS120" s="155"/>
      <c r="CT120" s="155"/>
      <c r="CU120" s="155"/>
      <c r="CV120" s="155">
        <f>CB120+CH120</f>
        <v>2000000</v>
      </c>
      <c r="CW120" s="155"/>
      <c r="CX120" s="155"/>
      <c r="CY120" s="155"/>
      <c r="CZ120" s="155"/>
      <c r="DA120" s="155"/>
    </row>
    <row r="121" spans="1:106" s="19" customFormat="1" ht="49.2" customHeight="1">
      <c r="A121" s="70">
        <v>11</v>
      </c>
      <c r="B121" s="70"/>
      <c r="C121" s="70"/>
      <c r="D121" s="70"/>
      <c r="E121" s="70"/>
      <c r="F121" s="71" t="s">
        <v>243</v>
      </c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155"/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N121" s="154"/>
      <c r="AO121" s="154"/>
      <c r="AP121" s="154"/>
      <c r="AQ121" s="154"/>
      <c r="AR121" s="154"/>
      <c r="AS121" s="154"/>
      <c r="AT121" s="154"/>
      <c r="AU121" s="154"/>
      <c r="AV121" s="155">
        <f t="shared" si="3"/>
        <v>0</v>
      </c>
      <c r="AW121" s="155"/>
      <c r="AX121" s="155"/>
      <c r="AY121" s="155"/>
      <c r="AZ121" s="155"/>
      <c r="BA121" s="155"/>
      <c r="BB121" s="155"/>
      <c r="BC121" s="155"/>
      <c r="BD121" s="155"/>
      <c r="BE121" s="155"/>
      <c r="BF121" s="155"/>
      <c r="BG121" s="155"/>
      <c r="BH121" s="154"/>
      <c r="BI121" s="154"/>
      <c r="BJ121" s="154"/>
      <c r="BK121" s="154"/>
      <c r="BL121" s="154"/>
      <c r="BM121" s="154"/>
      <c r="BN121" s="154"/>
      <c r="BO121" s="154"/>
      <c r="BP121" s="154"/>
      <c r="BQ121" s="154"/>
      <c r="BR121" s="154"/>
      <c r="BS121" s="154"/>
      <c r="BT121" s="154"/>
      <c r="BU121" s="154"/>
      <c r="BV121" s="155">
        <f t="shared" si="4"/>
        <v>0</v>
      </c>
      <c r="BW121" s="155"/>
      <c r="BX121" s="155"/>
      <c r="BY121" s="155"/>
      <c r="BZ121" s="155"/>
      <c r="CA121" s="155"/>
      <c r="CB121" s="155">
        <v>2500000</v>
      </c>
      <c r="CC121" s="155"/>
      <c r="CD121" s="155"/>
      <c r="CE121" s="155"/>
      <c r="CF121" s="155"/>
      <c r="CG121" s="155"/>
      <c r="CH121" s="155"/>
      <c r="CI121" s="155"/>
      <c r="CJ121" s="155"/>
      <c r="CK121" s="155"/>
      <c r="CL121" s="155"/>
      <c r="CM121" s="155"/>
      <c r="CN121" s="155"/>
      <c r="CO121" s="155"/>
      <c r="CP121" s="155"/>
      <c r="CQ121" s="155"/>
      <c r="CR121" s="155"/>
      <c r="CS121" s="155"/>
      <c r="CT121" s="155"/>
      <c r="CU121" s="155"/>
      <c r="CV121" s="155">
        <f>CB121+CH121</f>
        <v>2500000</v>
      </c>
      <c r="CW121" s="155"/>
      <c r="CX121" s="155"/>
      <c r="CY121" s="155"/>
      <c r="CZ121" s="155"/>
      <c r="DA121" s="155"/>
    </row>
    <row r="122" spans="1:106" s="19" customFormat="1" ht="25.95" customHeight="1">
      <c r="A122" s="70">
        <v>12</v>
      </c>
      <c r="B122" s="70"/>
      <c r="C122" s="70"/>
      <c r="D122" s="70"/>
      <c r="E122" s="70"/>
      <c r="F122" s="71" t="s">
        <v>242</v>
      </c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155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5">
        <f t="shared" si="3"/>
        <v>0</v>
      </c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4"/>
      <c r="BI122" s="154"/>
      <c r="BJ122" s="154"/>
      <c r="BK122" s="154"/>
      <c r="BL122" s="154"/>
      <c r="BM122" s="154"/>
      <c r="BN122" s="154"/>
      <c r="BO122" s="154"/>
      <c r="BP122" s="154"/>
      <c r="BQ122" s="154"/>
      <c r="BR122" s="154"/>
      <c r="BS122" s="154"/>
      <c r="BT122" s="154"/>
      <c r="BU122" s="154"/>
      <c r="BV122" s="155">
        <f t="shared" si="4"/>
        <v>0</v>
      </c>
      <c r="BW122" s="155"/>
      <c r="BX122" s="155"/>
      <c r="BY122" s="155"/>
      <c r="BZ122" s="155"/>
      <c r="CA122" s="155"/>
      <c r="CB122" s="155">
        <v>3193961</v>
      </c>
      <c r="CC122" s="155"/>
      <c r="CD122" s="155"/>
      <c r="CE122" s="155"/>
      <c r="CF122" s="155"/>
      <c r="CG122" s="155"/>
      <c r="CH122" s="155"/>
      <c r="CI122" s="155"/>
      <c r="CJ122" s="155"/>
      <c r="CK122" s="155"/>
      <c r="CL122" s="155"/>
      <c r="CM122" s="155"/>
      <c r="CN122" s="155"/>
      <c r="CO122" s="155"/>
      <c r="CP122" s="155"/>
      <c r="CQ122" s="155"/>
      <c r="CR122" s="155"/>
      <c r="CS122" s="155"/>
      <c r="CT122" s="155"/>
      <c r="CU122" s="155"/>
      <c r="CV122" s="155">
        <f>CB122+CH122</f>
        <v>3193961</v>
      </c>
      <c r="CW122" s="155"/>
      <c r="CX122" s="155"/>
      <c r="CY122" s="155"/>
      <c r="CZ122" s="155"/>
      <c r="DA122" s="155"/>
    </row>
    <row r="123" spans="1:106" s="17" customFormat="1" ht="12.75" customHeight="1">
      <c r="A123" s="164"/>
      <c r="B123" s="164"/>
      <c r="C123" s="164"/>
      <c r="D123" s="164"/>
      <c r="E123" s="164"/>
      <c r="F123" s="169" t="s">
        <v>37</v>
      </c>
      <c r="G123" s="169"/>
      <c r="H123" s="169"/>
      <c r="I123" s="169"/>
      <c r="J123" s="169"/>
      <c r="K123" s="169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69"/>
      <c r="AA123" s="169"/>
      <c r="AB123" s="200">
        <f>SUM(AB110:AB120)</f>
        <v>78173046</v>
      </c>
      <c r="AC123" s="200"/>
      <c r="AD123" s="200"/>
      <c r="AE123" s="200"/>
      <c r="AF123" s="200"/>
      <c r="AG123" s="200"/>
      <c r="AH123" s="200">
        <f>SUM(AH110:AH120)</f>
        <v>58370116</v>
      </c>
      <c r="AI123" s="200"/>
      <c r="AJ123" s="200"/>
      <c r="AK123" s="200"/>
      <c r="AL123" s="200"/>
      <c r="AM123" s="200"/>
      <c r="AN123" s="200"/>
      <c r="AO123" s="200">
        <f>SUM(AO110:AO120)</f>
        <v>58370116</v>
      </c>
      <c r="AP123" s="200"/>
      <c r="AQ123" s="200"/>
      <c r="AR123" s="200"/>
      <c r="AS123" s="200"/>
      <c r="AT123" s="200"/>
      <c r="AU123" s="200"/>
      <c r="AV123" s="200">
        <f>SUM(AV110:AV120)</f>
        <v>136543162</v>
      </c>
      <c r="AW123" s="200"/>
      <c r="AX123" s="200"/>
      <c r="AY123" s="200"/>
      <c r="AZ123" s="200"/>
      <c r="BA123" s="200"/>
      <c r="BB123" s="200">
        <f>SUM(BB110:BB120)</f>
        <v>79567346</v>
      </c>
      <c r="BC123" s="200"/>
      <c r="BD123" s="200"/>
      <c r="BE123" s="200"/>
      <c r="BF123" s="200"/>
      <c r="BG123" s="200"/>
      <c r="BH123" s="200">
        <f>SUM(BH110:BH120)</f>
        <v>97064645</v>
      </c>
      <c r="BI123" s="200"/>
      <c r="BJ123" s="200"/>
      <c r="BK123" s="200"/>
      <c r="BL123" s="200"/>
      <c r="BM123" s="200"/>
      <c r="BN123" s="200"/>
      <c r="BO123" s="200">
        <f>SUM(BO112:BO120)</f>
        <v>97064645</v>
      </c>
      <c r="BP123" s="200"/>
      <c r="BQ123" s="200"/>
      <c r="BR123" s="200"/>
      <c r="BS123" s="200"/>
      <c r="BT123" s="200"/>
      <c r="BU123" s="200"/>
      <c r="BV123" s="200">
        <f>SUM(BV110:BV120)</f>
        <v>176631991</v>
      </c>
      <c r="BW123" s="200"/>
      <c r="BX123" s="200"/>
      <c r="BY123" s="200"/>
      <c r="BZ123" s="200"/>
      <c r="CA123" s="200"/>
      <c r="CB123" s="200">
        <f>SUM(CB110:CB122)</f>
        <v>106510427</v>
      </c>
      <c r="CC123" s="200"/>
      <c r="CD123" s="200"/>
      <c r="CE123" s="200"/>
      <c r="CF123" s="200"/>
      <c r="CG123" s="200"/>
      <c r="CH123" s="200">
        <f>SUM(CH112:CH122)</f>
        <v>13288216</v>
      </c>
      <c r="CI123" s="200"/>
      <c r="CJ123" s="200"/>
      <c r="CK123" s="200"/>
      <c r="CL123" s="200"/>
      <c r="CM123" s="200"/>
      <c r="CN123" s="200"/>
      <c r="CO123" s="200">
        <f>SUM(CO112:CO122)</f>
        <v>13288216</v>
      </c>
      <c r="CP123" s="200"/>
      <c r="CQ123" s="200"/>
      <c r="CR123" s="200"/>
      <c r="CS123" s="200"/>
      <c r="CT123" s="200"/>
      <c r="CU123" s="200"/>
      <c r="CV123" s="200">
        <f>SUM(CV110:CV122)</f>
        <v>119798643</v>
      </c>
      <c r="CW123" s="200"/>
      <c r="CX123" s="200"/>
      <c r="CY123" s="200"/>
      <c r="CZ123" s="200"/>
      <c r="DA123" s="200"/>
    </row>
    <row r="124" spans="1:106" ht="13.8" customHeight="1"/>
    <row r="125" spans="1:106" ht="12.75" customHeight="1">
      <c r="A125" s="2"/>
      <c r="B125" s="2"/>
      <c r="C125" s="135" t="s">
        <v>252</v>
      </c>
      <c r="D125" s="135"/>
      <c r="E125" s="135"/>
      <c r="F125" s="135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N125" s="135"/>
      <c r="AO125" s="135"/>
      <c r="AP125" s="135"/>
      <c r="AQ125" s="135"/>
      <c r="AR125" s="135"/>
      <c r="AS125" s="135"/>
      <c r="AT125" s="135"/>
      <c r="AU125" s="135"/>
      <c r="AV125" s="135"/>
      <c r="AW125" s="135"/>
      <c r="AX125" s="135"/>
      <c r="AY125" s="135"/>
      <c r="AZ125" s="135"/>
      <c r="BA125" s="135"/>
      <c r="BB125" s="135"/>
      <c r="BC125" s="135"/>
      <c r="BD125" s="135"/>
      <c r="BE125" s="135"/>
      <c r="BF125" s="135"/>
      <c r="BG125" s="135"/>
      <c r="BH125" s="135"/>
      <c r="BI125" s="135"/>
      <c r="BJ125" s="135"/>
      <c r="BK125" s="135"/>
      <c r="BL125" s="135"/>
      <c r="BM125" s="135"/>
      <c r="BN125" s="135"/>
      <c r="BO125" s="135"/>
      <c r="BP125" s="135"/>
      <c r="BQ125" s="135"/>
      <c r="BR125" s="135"/>
      <c r="BS125" s="135"/>
      <c r="BT125" s="135"/>
      <c r="BU125" s="135"/>
      <c r="BV125" s="135"/>
      <c r="BW125" s="135"/>
      <c r="BX125" s="135"/>
      <c r="BY125" s="135"/>
      <c r="BZ125" s="135"/>
      <c r="CA125" s="135"/>
      <c r="CB125" s="135"/>
      <c r="CC125" s="135"/>
      <c r="CD125" s="135"/>
      <c r="CE125" s="135"/>
      <c r="CF125" s="135"/>
      <c r="CG125" s="135"/>
      <c r="CH125" s="135"/>
      <c r="CI125" s="135"/>
      <c r="CJ125" s="135"/>
      <c r="CK125" s="135"/>
      <c r="CL125" s="135"/>
      <c r="CM125" s="135"/>
      <c r="CN125" s="135"/>
      <c r="CO125" s="135"/>
      <c r="CP125" s="135"/>
      <c r="CQ125" s="135"/>
      <c r="CR125" s="135"/>
      <c r="CS125" s="135"/>
      <c r="CT125" s="135"/>
      <c r="CU125" s="135"/>
      <c r="CV125" s="135"/>
      <c r="CW125" s="135"/>
      <c r="CX125" s="135"/>
      <c r="CY125" s="135"/>
      <c r="CZ125" s="135"/>
      <c r="DA125" s="135"/>
      <c r="DB125" s="135"/>
    </row>
    <row r="126" spans="1:106" ht="10.199999999999999" customHeight="1" thickBo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178" t="s">
        <v>22</v>
      </c>
      <c r="BW126" s="178"/>
      <c r="BX126" s="178"/>
      <c r="BY126" s="178"/>
      <c r="BZ126" s="178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</row>
    <row r="127" spans="1:106" ht="16.8" customHeight="1">
      <c r="A127" s="193" t="s">
        <v>44</v>
      </c>
      <c r="B127" s="193"/>
      <c r="C127" s="193"/>
      <c r="D127" s="193"/>
      <c r="E127" s="193"/>
      <c r="F127" s="197" t="s">
        <v>45</v>
      </c>
      <c r="G127" s="197"/>
      <c r="H127" s="197"/>
      <c r="I127" s="197"/>
      <c r="J127" s="197"/>
      <c r="K127" s="197"/>
      <c r="L127" s="197"/>
      <c r="M127" s="197"/>
      <c r="N127" s="197"/>
      <c r="O127" s="197"/>
      <c r="P127" s="197"/>
      <c r="Q127" s="197"/>
      <c r="R127" s="197"/>
      <c r="S127" s="197"/>
      <c r="T127" s="197"/>
      <c r="U127" s="197"/>
      <c r="V127" s="197"/>
      <c r="W127" s="197"/>
      <c r="X127" s="197"/>
      <c r="Y127" s="197"/>
      <c r="Z127" s="197"/>
      <c r="AA127" s="197"/>
      <c r="AB127" s="211" t="s">
        <v>148</v>
      </c>
      <c r="AC127" s="211"/>
      <c r="AD127" s="211"/>
      <c r="AE127" s="211"/>
      <c r="AF127" s="211"/>
      <c r="AG127" s="211"/>
      <c r="AH127" s="211"/>
      <c r="AI127" s="211"/>
      <c r="AJ127" s="211"/>
      <c r="AK127" s="211"/>
      <c r="AL127" s="211"/>
      <c r="AM127" s="211"/>
      <c r="AN127" s="211"/>
      <c r="AO127" s="211"/>
      <c r="AP127" s="211"/>
      <c r="AQ127" s="211"/>
      <c r="AR127" s="211"/>
      <c r="AS127" s="211"/>
      <c r="AT127" s="211"/>
      <c r="AU127" s="211"/>
      <c r="AV127" s="211"/>
      <c r="AW127" s="211"/>
      <c r="AX127" s="211"/>
      <c r="AY127" s="211"/>
      <c r="AZ127" s="211"/>
      <c r="BA127" s="211"/>
      <c r="BB127" s="211" t="s">
        <v>197</v>
      </c>
      <c r="BC127" s="211"/>
      <c r="BD127" s="211"/>
      <c r="BE127" s="211"/>
      <c r="BF127" s="211"/>
      <c r="BG127" s="211"/>
      <c r="BH127" s="211"/>
      <c r="BI127" s="211"/>
      <c r="BJ127" s="211"/>
      <c r="BK127" s="211"/>
      <c r="BL127" s="211"/>
      <c r="BM127" s="211"/>
      <c r="BN127" s="211"/>
      <c r="BO127" s="211"/>
      <c r="BP127" s="211"/>
      <c r="BQ127" s="211"/>
      <c r="BR127" s="211"/>
      <c r="BS127" s="211"/>
      <c r="BT127" s="211"/>
      <c r="BU127" s="211"/>
      <c r="BV127" s="211"/>
      <c r="BW127" s="211"/>
      <c r="BX127" s="211"/>
      <c r="BY127" s="211"/>
      <c r="BZ127" s="211"/>
      <c r="CA127" s="211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</row>
    <row r="128" spans="1:106" ht="30.6" customHeight="1" thickBot="1">
      <c r="A128" s="213"/>
      <c r="B128" s="214"/>
      <c r="C128" s="214"/>
      <c r="D128" s="214"/>
      <c r="E128" s="215"/>
      <c r="F128" s="216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  <c r="Z128" s="214"/>
      <c r="AA128" s="215"/>
      <c r="AB128" s="201" t="s">
        <v>25</v>
      </c>
      <c r="AC128" s="201"/>
      <c r="AD128" s="201"/>
      <c r="AE128" s="201"/>
      <c r="AF128" s="201"/>
      <c r="AG128" s="201"/>
      <c r="AH128" s="201" t="s">
        <v>26</v>
      </c>
      <c r="AI128" s="201"/>
      <c r="AJ128" s="201"/>
      <c r="AK128" s="201"/>
      <c r="AL128" s="201"/>
      <c r="AM128" s="201"/>
      <c r="AN128" s="201"/>
      <c r="AO128" s="309" t="s">
        <v>27</v>
      </c>
      <c r="AP128" s="309"/>
      <c r="AQ128" s="309"/>
      <c r="AR128" s="309"/>
      <c r="AS128" s="309"/>
      <c r="AT128" s="309"/>
      <c r="AU128" s="309"/>
      <c r="AV128" s="201" t="s">
        <v>28</v>
      </c>
      <c r="AW128" s="201"/>
      <c r="AX128" s="201"/>
      <c r="AY128" s="201"/>
      <c r="AZ128" s="201"/>
      <c r="BA128" s="201"/>
      <c r="BB128" s="201" t="s">
        <v>25</v>
      </c>
      <c r="BC128" s="201"/>
      <c r="BD128" s="201"/>
      <c r="BE128" s="201"/>
      <c r="BF128" s="201"/>
      <c r="BG128" s="201"/>
      <c r="BH128" s="201" t="s">
        <v>26</v>
      </c>
      <c r="BI128" s="201"/>
      <c r="BJ128" s="201"/>
      <c r="BK128" s="201"/>
      <c r="BL128" s="201"/>
      <c r="BM128" s="201"/>
      <c r="BN128" s="201"/>
      <c r="BO128" s="309" t="s">
        <v>27</v>
      </c>
      <c r="BP128" s="309"/>
      <c r="BQ128" s="309"/>
      <c r="BR128" s="309"/>
      <c r="BS128" s="309"/>
      <c r="BT128" s="309"/>
      <c r="BU128" s="309"/>
      <c r="BV128" s="201" t="s">
        <v>29</v>
      </c>
      <c r="BW128" s="201"/>
      <c r="BX128" s="201"/>
      <c r="BY128" s="201"/>
      <c r="BZ128" s="201"/>
      <c r="CA128" s="201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</row>
    <row r="129" spans="1:106" ht="12.75" customHeight="1" thickBot="1">
      <c r="A129" s="174">
        <v>1</v>
      </c>
      <c r="B129" s="174"/>
      <c r="C129" s="174"/>
      <c r="D129" s="174"/>
      <c r="E129" s="174"/>
      <c r="F129" s="175">
        <v>2</v>
      </c>
      <c r="G129" s="175"/>
      <c r="H129" s="175"/>
      <c r="I129" s="175"/>
      <c r="J129" s="175"/>
      <c r="K129" s="175"/>
      <c r="L129" s="175"/>
      <c r="M129" s="175"/>
      <c r="N129" s="175"/>
      <c r="O129" s="175"/>
      <c r="P129" s="175"/>
      <c r="Q129" s="175"/>
      <c r="R129" s="175"/>
      <c r="S129" s="175"/>
      <c r="T129" s="175"/>
      <c r="U129" s="175"/>
      <c r="V129" s="175"/>
      <c r="W129" s="175"/>
      <c r="X129" s="175"/>
      <c r="Y129" s="175"/>
      <c r="Z129" s="175"/>
      <c r="AA129" s="175"/>
      <c r="AB129" s="175">
        <v>3</v>
      </c>
      <c r="AC129" s="175"/>
      <c r="AD129" s="175"/>
      <c r="AE129" s="175"/>
      <c r="AF129" s="175"/>
      <c r="AG129" s="175"/>
      <c r="AH129" s="175">
        <v>4</v>
      </c>
      <c r="AI129" s="175"/>
      <c r="AJ129" s="175"/>
      <c r="AK129" s="175"/>
      <c r="AL129" s="175"/>
      <c r="AM129" s="175"/>
      <c r="AN129" s="175"/>
      <c r="AO129" s="175">
        <v>5</v>
      </c>
      <c r="AP129" s="175"/>
      <c r="AQ129" s="175"/>
      <c r="AR129" s="175"/>
      <c r="AS129" s="175"/>
      <c r="AT129" s="175"/>
      <c r="AU129" s="175"/>
      <c r="AV129" s="175">
        <v>6</v>
      </c>
      <c r="AW129" s="175"/>
      <c r="AX129" s="175"/>
      <c r="AY129" s="175"/>
      <c r="AZ129" s="175"/>
      <c r="BA129" s="175"/>
      <c r="BB129" s="175">
        <v>7</v>
      </c>
      <c r="BC129" s="175"/>
      <c r="BD129" s="175"/>
      <c r="BE129" s="175"/>
      <c r="BF129" s="175"/>
      <c r="BG129" s="175"/>
      <c r="BH129" s="175">
        <v>8</v>
      </c>
      <c r="BI129" s="175"/>
      <c r="BJ129" s="175"/>
      <c r="BK129" s="175"/>
      <c r="BL129" s="175"/>
      <c r="BM129" s="175"/>
      <c r="BN129" s="175"/>
      <c r="BO129" s="175">
        <v>9</v>
      </c>
      <c r="BP129" s="175"/>
      <c r="BQ129" s="175"/>
      <c r="BR129" s="175"/>
      <c r="BS129" s="175"/>
      <c r="BT129" s="175"/>
      <c r="BU129" s="175"/>
      <c r="BV129" s="175">
        <v>10</v>
      </c>
      <c r="BW129" s="175"/>
      <c r="BX129" s="175"/>
      <c r="BY129" s="175"/>
      <c r="BZ129" s="175"/>
      <c r="CA129" s="175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</row>
    <row r="130" spans="1:106" ht="20.399999999999999" customHeight="1">
      <c r="A130" s="70">
        <v>1</v>
      </c>
      <c r="B130" s="70"/>
      <c r="C130" s="70"/>
      <c r="D130" s="70"/>
      <c r="E130" s="70"/>
      <c r="F130" s="72" t="s">
        <v>19</v>
      </c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4">
        <f>CB110*1.104</f>
        <v>96888658.464000002</v>
      </c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>
        <f>AB130+AH130</f>
        <v>96888658.464000002</v>
      </c>
      <c r="AW130" s="74"/>
      <c r="AX130" s="74"/>
      <c r="AY130" s="74"/>
      <c r="AZ130" s="74"/>
      <c r="BA130" s="74"/>
      <c r="BB130" s="74">
        <f>AB130*1.059</f>
        <v>102605089.31337599</v>
      </c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>
        <f>BB130+BH130</f>
        <v>102605089.31337599</v>
      </c>
      <c r="BW130" s="74"/>
      <c r="BX130" s="74"/>
      <c r="BY130" s="74"/>
      <c r="BZ130" s="74"/>
      <c r="CA130" s="74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</row>
    <row r="131" spans="1:106" ht="21.75" customHeight="1">
      <c r="A131" s="70">
        <v>2</v>
      </c>
      <c r="B131" s="70"/>
      <c r="C131" s="70"/>
      <c r="D131" s="70"/>
      <c r="E131" s="70"/>
      <c r="F131" s="72" t="s">
        <v>146</v>
      </c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4"/>
      <c r="AC131" s="74"/>
      <c r="AD131" s="74"/>
      <c r="AE131" s="74"/>
      <c r="AF131" s="74"/>
      <c r="AG131" s="74"/>
      <c r="AH131" s="74">
        <f>CH112*1.104</f>
        <v>7831854.3840000005</v>
      </c>
      <c r="AI131" s="74"/>
      <c r="AJ131" s="74"/>
      <c r="AK131" s="74"/>
      <c r="AL131" s="74"/>
      <c r="AM131" s="74"/>
      <c r="AN131" s="74"/>
      <c r="AO131" s="74">
        <f>AH131</f>
        <v>7831854.3840000005</v>
      </c>
      <c r="AP131" s="74"/>
      <c r="AQ131" s="74"/>
      <c r="AR131" s="74"/>
      <c r="AS131" s="74"/>
      <c r="AT131" s="74"/>
      <c r="AU131" s="74"/>
      <c r="AV131" s="74">
        <f t="shared" ref="AV131:AV141" si="5">AB131+AH131</f>
        <v>7831854.3840000005</v>
      </c>
      <c r="AW131" s="74"/>
      <c r="AX131" s="74"/>
      <c r="AY131" s="74"/>
      <c r="AZ131" s="74"/>
      <c r="BA131" s="74"/>
      <c r="BB131" s="74">
        <f t="shared" ref="BB131:BB141" si="6">AB131*1.059</f>
        <v>0</v>
      </c>
      <c r="BC131" s="74"/>
      <c r="BD131" s="74"/>
      <c r="BE131" s="74"/>
      <c r="BF131" s="74"/>
      <c r="BG131" s="74"/>
      <c r="BH131" s="74">
        <f>AH131*1.059</f>
        <v>8293933.7926559998</v>
      </c>
      <c r="BI131" s="74"/>
      <c r="BJ131" s="74"/>
      <c r="BK131" s="74"/>
      <c r="BL131" s="74"/>
      <c r="BM131" s="74"/>
      <c r="BN131" s="74"/>
      <c r="BO131" s="74">
        <f>BH131</f>
        <v>8293933.7926559998</v>
      </c>
      <c r="BP131" s="74"/>
      <c r="BQ131" s="74"/>
      <c r="BR131" s="74"/>
      <c r="BS131" s="74"/>
      <c r="BT131" s="74"/>
      <c r="BU131" s="74"/>
      <c r="BV131" s="74">
        <f t="shared" ref="BV131:BV139" si="7">BB131+BH131</f>
        <v>8293933.7926559998</v>
      </c>
      <c r="BW131" s="74"/>
      <c r="BX131" s="74"/>
      <c r="BY131" s="74"/>
      <c r="BZ131" s="74"/>
      <c r="CA131" s="74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</row>
    <row r="132" spans="1:106" ht="21.75" customHeight="1">
      <c r="A132" s="70">
        <v>3</v>
      </c>
      <c r="B132" s="70"/>
      <c r="C132" s="70"/>
      <c r="D132" s="70"/>
      <c r="E132" s="70"/>
      <c r="F132" s="72" t="s">
        <v>147</v>
      </c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4"/>
      <c r="AC132" s="74"/>
      <c r="AD132" s="74"/>
      <c r="AE132" s="74"/>
      <c r="AF132" s="74"/>
      <c r="AG132" s="74"/>
      <c r="AH132" s="74">
        <f>CH113*1.104</f>
        <v>6838336.080000001</v>
      </c>
      <c r="AI132" s="74"/>
      <c r="AJ132" s="74"/>
      <c r="AK132" s="74"/>
      <c r="AL132" s="74"/>
      <c r="AM132" s="74"/>
      <c r="AN132" s="74"/>
      <c r="AO132" s="74">
        <f>AH132</f>
        <v>6838336.080000001</v>
      </c>
      <c r="AP132" s="74"/>
      <c r="AQ132" s="74"/>
      <c r="AR132" s="74"/>
      <c r="AS132" s="74"/>
      <c r="AT132" s="74"/>
      <c r="AU132" s="74"/>
      <c r="AV132" s="74">
        <f t="shared" si="5"/>
        <v>6838336.080000001</v>
      </c>
      <c r="AW132" s="74"/>
      <c r="AX132" s="74"/>
      <c r="AY132" s="74"/>
      <c r="AZ132" s="74"/>
      <c r="BA132" s="74"/>
      <c r="BB132" s="74">
        <f t="shared" si="6"/>
        <v>0</v>
      </c>
      <c r="BC132" s="74"/>
      <c r="BD132" s="74"/>
      <c r="BE132" s="74"/>
      <c r="BF132" s="74"/>
      <c r="BG132" s="74"/>
      <c r="BH132" s="74">
        <f t="shared" ref="BH132:BH141" si="8">AH132*1.059</f>
        <v>7241797.9087200006</v>
      </c>
      <c r="BI132" s="74"/>
      <c r="BJ132" s="74"/>
      <c r="BK132" s="74"/>
      <c r="BL132" s="74"/>
      <c r="BM132" s="74"/>
      <c r="BN132" s="74"/>
      <c r="BO132" s="74">
        <f>BH132</f>
        <v>7241797.9087200006</v>
      </c>
      <c r="BP132" s="74"/>
      <c r="BQ132" s="74"/>
      <c r="BR132" s="74"/>
      <c r="BS132" s="74"/>
      <c r="BT132" s="74"/>
      <c r="BU132" s="74"/>
      <c r="BV132" s="74">
        <f t="shared" si="7"/>
        <v>7241797.9087200006</v>
      </c>
      <c r="BW132" s="74"/>
      <c r="BX132" s="74"/>
      <c r="BY132" s="74"/>
      <c r="BZ132" s="74"/>
      <c r="CA132" s="74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</row>
    <row r="133" spans="1:106" ht="63" customHeight="1">
      <c r="A133" s="70">
        <v>4</v>
      </c>
      <c r="B133" s="70"/>
      <c r="C133" s="70"/>
      <c r="D133" s="70"/>
      <c r="E133" s="70"/>
      <c r="F133" s="72" t="s">
        <v>46</v>
      </c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4">
        <f>CB114</f>
        <v>1475000</v>
      </c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>
        <f t="shared" si="5"/>
        <v>1475000</v>
      </c>
      <c r="AW133" s="74"/>
      <c r="AX133" s="74"/>
      <c r="AY133" s="74"/>
      <c r="AZ133" s="74"/>
      <c r="BA133" s="74"/>
      <c r="BB133" s="74">
        <f>AB133</f>
        <v>1475000</v>
      </c>
      <c r="BC133" s="74"/>
      <c r="BD133" s="74"/>
      <c r="BE133" s="74"/>
      <c r="BF133" s="74"/>
      <c r="BG133" s="74"/>
      <c r="BH133" s="74">
        <f t="shared" si="8"/>
        <v>0</v>
      </c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>
        <f t="shared" si="7"/>
        <v>1475000</v>
      </c>
      <c r="BW133" s="74"/>
      <c r="BX133" s="74"/>
      <c r="BY133" s="74"/>
      <c r="BZ133" s="74"/>
      <c r="CA133" s="74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</row>
    <row r="134" spans="1:106" ht="24.6" customHeight="1">
      <c r="A134" s="70">
        <v>5</v>
      </c>
      <c r="B134" s="70"/>
      <c r="C134" s="70"/>
      <c r="D134" s="70"/>
      <c r="E134" s="70"/>
      <c r="F134" s="72" t="s">
        <v>152</v>
      </c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4">
        <f>CB115*1.104</f>
        <v>8832000</v>
      </c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>
        <f t="shared" si="5"/>
        <v>8832000</v>
      </c>
      <c r="AW134" s="74"/>
      <c r="AX134" s="74"/>
      <c r="AY134" s="74"/>
      <c r="AZ134" s="74"/>
      <c r="BA134" s="74"/>
      <c r="BB134" s="74">
        <f t="shared" si="6"/>
        <v>9353088</v>
      </c>
      <c r="BC134" s="74"/>
      <c r="BD134" s="74"/>
      <c r="BE134" s="74"/>
      <c r="BF134" s="74"/>
      <c r="BG134" s="74"/>
      <c r="BH134" s="74">
        <f t="shared" si="8"/>
        <v>0</v>
      </c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>
        <f t="shared" si="7"/>
        <v>9353088</v>
      </c>
      <c r="BW134" s="74"/>
      <c r="BX134" s="74"/>
      <c r="BY134" s="74"/>
      <c r="BZ134" s="74"/>
      <c r="CA134" s="74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</row>
    <row r="135" spans="1:106" ht="24" customHeight="1">
      <c r="A135" s="70">
        <v>6</v>
      </c>
      <c r="B135" s="70"/>
      <c r="C135" s="70"/>
      <c r="D135" s="70"/>
      <c r="E135" s="70"/>
      <c r="F135" s="72" t="s">
        <v>155</v>
      </c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4">
        <f>CB116*1.104</f>
        <v>1744320.0000000002</v>
      </c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>
        <f t="shared" si="5"/>
        <v>1744320.0000000002</v>
      </c>
      <c r="AW135" s="74"/>
      <c r="AX135" s="74"/>
      <c r="AY135" s="74"/>
      <c r="AZ135" s="74"/>
      <c r="BA135" s="74"/>
      <c r="BB135" s="74">
        <f t="shared" si="6"/>
        <v>1847234.8800000001</v>
      </c>
      <c r="BC135" s="74"/>
      <c r="BD135" s="74"/>
      <c r="BE135" s="74"/>
      <c r="BF135" s="74"/>
      <c r="BG135" s="74"/>
      <c r="BH135" s="74">
        <f t="shared" si="8"/>
        <v>0</v>
      </c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>
        <f t="shared" si="7"/>
        <v>1847234.8800000001</v>
      </c>
      <c r="BW135" s="74"/>
      <c r="BX135" s="74"/>
      <c r="BY135" s="74"/>
      <c r="BZ135" s="74"/>
      <c r="CA135" s="74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</row>
    <row r="136" spans="1:106" s="21" customFormat="1" ht="21.75" hidden="1" customHeight="1">
      <c r="A136" s="147">
        <v>7</v>
      </c>
      <c r="B136" s="147"/>
      <c r="C136" s="147"/>
      <c r="D136" s="147"/>
      <c r="E136" s="147"/>
      <c r="F136" s="148" t="s">
        <v>156</v>
      </c>
      <c r="G136" s="148"/>
      <c r="H136" s="148"/>
      <c r="I136" s="148"/>
      <c r="J136" s="148"/>
      <c r="K136" s="148"/>
      <c r="L136" s="148"/>
      <c r="M136" s="148"/>
      <c r="N136" s="148"/>
      <c r="O136" s="148"/>
      <c r="P136" s="148"/>
      <c r="Q136" s="148"/>
      <c r="R136" s="148"/>
      <c r="S136" s="148"/>
      <c r="T136" s="148"/>
      <c r="U136" s="148"/>
      <c r="V136" s="148"/>
      <c r="W136" s="148"/>
      <c r="X136" s="148"/>
      <c r="Y136" s="148"/>
      <c r="Z136" s="148"/>
      <c r="AA136" s="148"/>
      <c r="AB136" s="146">
        <v>0</v>
      </c>
      <c r="AC136" s="146"/>
      <c r="AD136" s="146"/>
      <c r="AE136" s="146"/>
      <c r="AF136" s="146"/>
      <c r="AG136" s="146"/>
      <c r="AH136" s="146"/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74">
        <f t="shared" si="5"/>
        <v>0</v>
      </c>
      <c r="AW136" s="74"/>
      <c r="AX136" s="74"/>
      <c r="AY136" s="74"/>
      <c r="AZ136" s="74"/>
      <c r="BA136" s="74"/>
      <c r="BB136" s="74">
        <f t="shared" si="6"/>
        <v>0</v>
      </c>
      <c r="BC136" s="74"/>
      <c r="BD136" s="74"/>
      <c r="BE136" s="74"/>
      <c r="BF136" s="74"/>
      <c r="BG136" s="74"/>
      <c r="BH136" s="74">
        <f t="shared" si="8"/>
        <v>0</v>
      </c>
      <c r="BI136" s="74"/>
      <c r="BJ136" s="74"/>
      <c r="BK136" s="74"/>
      <c r="BL136" s="74"/>
      <c r="BM136" s="74"/>
      <c r="BN136" s="74"/>
      <c r="BO136" s="146"/>
      <c r="BP136" s="146"/>
      <c r="BQ136" s="146"/>
      <c r="BR136" s="146"/>
      <c r="BS136" s="146"/>
      <c r="BT136" s="146"/>
      <c r="BU136" s="146"/>
      <c r="BV136" s="146">
        <f t="shared" si="7"/>
        <v>0</v>
      </c>
      <c r="BW136" s="146"/>
      <c r="BX136" s="146"/>
      <c r="BY136" s="146"/>
      <c r="BZ136" s="146"/>
      <c r="CA136" s="146"/>
    </row>
    <row r="137" spans="1:106" ht="21.75" hidden="1" customHeight="1">
      <c r="A137" s="70">
        <v>8</v>
      </c>
      <c r="B137" s="70"/>
      <c r="C137" s="70"/>
      <c r="D137" s="70"/>
      <c r="E137" s="70"/>
      <c r="F137" s="71" t="s">
        <v>157</v>
      </c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>
        <f t="shared" si="5"/>
        <v>0</v>
      </c>
      <c r="AW137" s="74"/>
      <c r="AX137" s="74"/>
      <c r="AY137" s="74"/>
      <c r="AZ137" s="74"/>
      <c r="BA137" s="74"/>
      <c r="BB137" s="74">
        <f t="shared" si="6"/>
        <v>0</v>
      </c>
      <c r="BC137" s="74"/>
      <c r="BD137" s="74"/>
      <c r="BE137" s="74"/>
      <c r="BF137" s="74"/>
      <c r="BG137" s="74"/>
      <c r="BH137" s="74">
        <f t="shared" si="8"/>
        <v>0</v>
      </c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>
        <f t="shared" si="7"/>
        <v>0</v>
      </c>
      <c r="BW137" s="74"/>
      <c r="BX137" s="74"/>
      <c r="BY137" s="74"/>
      <c r="BZ137" s="74"/>
      <c r="CA137" s="74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</row>
    <row r="138" spans="1:106" ht="21.75" hidden="1" customHeight="1">
      <c r="A138" s="70">
        <v>9</v>
      </c>
      <c r="B138" s="70"/>
      <c r="C138" s="70"/>
      <c r="D138" s="70"/>
      <c r="E138" s="70"/>
      <c r="F138" s="71" t="s">
        <v>158</v>
      </c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>
        <f t="shared" si="5"/>
        <v>0</v>
      </c>
      <c r="AW138" s="74"/>
      <c r="AX138" s="74"/>
      <c r="AY138" s="74"/>
      <c r="AZ138" s="74"/>
      <c r="BA138" s="74"/>
      <c r="BB138" s="74">
        <f t="shared" si="6"/>
        <v>0</v>
      </c>
      <c r="BC138" s="74"/>
      <c r="BD138" s="74"/>
      <c r="BE138" s="74"/>
      <c r="BF138" s="74"/>
      <c r="BG138" s="74"/>
      <c r="BH138" s="74">
        <f t="shared" si="8"/>
        <v>0</v>
      </c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>
        <f t="shared" si="7"/>
        <v>0</v>
      </c>
      <c r="BW138" s="74"/>
      <c r="BX138" s="74"/>
      <c r="BY138" s="74"/>
      <c r="BZ138" s="74"/>
      <c r="CA138" s="74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</row>
    <row r="139" spans="1:106" ht="26.4" customHeight="1">
      <c r="A139" s="70">
        <v>7</v>
      </c>
      <c r="B139" s="70"/>
      <c r="C139" s="70"/>
      <c r="D139" s="70"/>
      <c r="E139" s="70"/>
      <c r="F139" s="71" t="s">
        <v>174</v>
      </c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4">
        <f>CB120*1.104</f>
        <v>2208000</v>
      </c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>
        <f t="shared" si="5"/>
        <v>2208000</v>
      </c>
      <c r="AW139" s="74"/>
      <c r="AX139" s="74"/>
      <c r="AY139" s="74"/>
      <c r="AZ139" s="74"/>
      <c r="BA139" s="74"/>
      <c r="BB139" s="74">
        <f t="shared" si="6"/>
        <v>2338272</v>
      </c>
      <c r="BC139" s="74"/>
      <c r="BD139" s="74"/>
      <c r="BE139" s="74"/>
      <c r="BF139" s="74"/>
      <c r="BG139" s="74"/>
      <c r="BH139" s="74">
        <f t="shared" si="8"/>
        <v>0</v>
      </c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>
        <f t="shared" si="7"/>
        <v>2338272</v>
      </c>
      <c r="BW139" s="74"/>
      <c r="BX139" s="74"/>
      <c r="BY139" s="74"/>
      <c r="BZ139" s="74"/>
      <c r="CA139" s="74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</row>
    <row r="140" spans="1:106" ht="46.2" customHeight="1">
      <c r="A140" s="70">
        <v>8</v>
      </c>
      <c r="B140" s="70"/>
      <c r="C140" s="70"/>
      <c r="D140" s="70"/>
      <c r="E140" s="70"/>
      <c r="F140" s="71" t="s">
        <v>243</v>
      </c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4">
        <f>CB121*1.104</f>
        <v>2760000</v>
      </c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>
        <f t="shared" si="5"/>
        <v>2760000</v>
      </c>
      <c r="AW140" s="74"/>
      <c r="AX140" s="74"/>
      <c r="AY140" s="74"/>
      <c r="AZ140" s="74"/>
      <c r="BA140" s="74"/>
      <c r="BB140" s="74">
        <f t="shared" si="6"/>
        <v>2922840</v>
      </c>
      <c r="BC140" s="74"/>
      <c r="BD140" s="74"/>
      <c r="BE140" s="74"/>
      <c r="BF140" s="74"/>
      <c r="BG140" s="74"/>
      <c r="BH140" s="74">
        <f t="shared" si="8"/>
        <v>0</v>
      </c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>
        <f t="shared" ref="BV140" si="9">BB140+BH140</f>
        <v>2922840</v>
      </c>
      <c r="BW140" s="74"/>
      <c r="BX140" s="74"/>
      <c r="BY140" s="74"/>
      <c r="BZ140" s="74"/>
      <c r="CA140" s="74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</row>
    <row r="141" spans="1:106" ht="25.2" customHeight="1">
      <c r="A141" s="70">
        <v>9</v>
      </c>
      <c r="B141" s="70"/>
      <c r="C141" s="70"/>
      <c r="D141" s="70"/>
      <c r="E141" s="70"/>
      <c r="F141" s="71" t="s">
        <v>242</v>
      </c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4">
        <f>CB122*1</f>
        <v>3193961</v>
      </c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>
        <f t="shared" si="5"/>
        <v>3193961</v>
      </c>
      <c r="AW141" s="74"/>
      <c r="AX141" s="74"/>
      <c r="AY141" s="74"/>
      <c r="AZ141" s="74"/>
      <c r="BA141" s="74"/>
      <c r="BB141" s="74">
        <f t="shared" si="6"/>
        <v>3382404.699</v>
      </c>
      <c r="BC141" s="74"/>
      <c r="BD141" s="74"/>
      <c r="BE141" s="74"/>
      <c r="BF141" s="74"/>
      <c r="BG141" s="74"/>
      <c r="BH141" s="74">
        <f t="shared" si="8"/>
        <v>0</v>
      </c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>
        <f>BB141+BH141</f>
        <v>3382404.699</v>
      </c>
      <c r="BW141" s="74"/>
      <c r="BX141" s="74"/>
      <c r="BY141" s="74"/>
      <c r="BZ141" s="74"/>
      <c r="CA141" s="74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</row>
    <row r="142" spans="1:106" ht="12.75" customHeight="1">
      <c r="A142" s="164"/>
      <c r="B142" s="164"/>
      <c r="C142" s="164"/>
      <c r="D142" s="164"/>
      <c r="E142" s="164"/>
      <c r="F142" s="169" t="s">
        <v>37</v>
      </c>
      <c r="G142" s="169"/>
      <c r="H142" s="169"/>
      <c r="I142" s="169"/>
      <c r="J142" s="169"/>
      <c r="K142" s="169"/>
      <c r="L142" s="169"/>
      <c r="M142" s="169"/>
      <c r="N142" s="169"/>
      <c r="O142" s="169"/>
      <c r="P142" s="169"/>
      <c r="Q142" s="169"/>
      <c r="R142" s="169"/>
      <c r="S142" s="169"/>
      <c r="T142" s="169"/>
      <c r="U142" s="169"/>
      <c r="V142" s="169"/>
      <c r="W142" s="169"/>
      <c r="X142" s="169"/>
      <c r="Y142" s="169"/>
      <c r="Z142" s="169"/>
      <c r="AA142" s="169"/>
      <c r="AB142" s="200">
        <f>SUM(AB130:AB141)</f>
        <v>117101939.464</v>
      </c>
      <c r="AC142" s="200"/>
      <c r="AD142" s="200"/>
      <c r="AE142" s="200"/>
      <c r="AF142" s="200"/>
      <c r="AG142" s="200"/>
      <c r="AH142" s="200">
        <f>SUM(AH131:AH141)</f>
        <v>14670190.464000002</v>
      </c>
      <c r="AI142" s="200"/>
      <c r="AJ142" s="200"/>
      <c r="AK142" s="200"/>
      <c r="AL142" s="200"/>
      <c r="AM142" s="200"/>
      <c r="AN142" s="200"/>
      <c r="AO142" s="200">
        <f>SUM(AO131:AO141)</f>
        <v>14670190.464000002</v>
      </c>
      <c r="AP142" s="200"/>
      <c r="AQ142" s="200"/>
      <c r="AR142" s="200"/>
      <c r="AS142" s="200"/>
      <c r="AT142" s="200"/>
      <c r="AU142" s="200"/>
      <c r="AV142" s="200">
        <f>AV130+AV131+AV132+AV133+AV134+AV135+AV139+AV140+AV141-1</f>
        <v>131772128.928</v>
      </c>
      <c r="AW142" s="200"/>
      <c r="AX142" s="200"/>
      <c r="AY142" s="200"/>
      <c r="AZ142" s="200"/>
      <c r="BA142" s="200"/>
      <c r="BB142" s="200">
        <f>SUM(BB130:BB141)</f>
        <v>123923928.89237599</v>
      </c>
      <c r="BC142" s="200"/>
      <c r="BD142" s="200"/>
      <c r="BE142" s="200"/>
      <c r="BF142" s="200"/>
      <c r="BG142" s="200"/>
      <c r="BH142" s="200">
        <f>SUM(BH131:BH141)</f>
        <v>15535731.701376</v>
      </c>
      <c r="BI142" s="200"/>
      <c r="BJ142" s="200"/>
      <c r="BK142" s="200"/>
      <c r="BL142" s="200"/>
      <c r="BM142" s="200"/>
      <c r="BN142" s="200"/>
      <c r="BO142" s="200">
        <f>SUM(BO131:BO141)</f>
        <v>15535731.701376</v>
      </c>
      <c r="BP142" s="200"/>
      <c r="BQ142" s="200"/>
      <c r="BR142" s="200"/>
      <c r="BS142" s="200"/>
      <c r="BT142" s="200"/>
      <c r="BU142" s="200"/>
      <c r="BV142" s="200">
        <f>SUM(BV130:BV141)</f>
        <v>139459660.593752</v>
      </c>
      <c r="BW142" s="200"/>
      <c r="BX142" s="200"/>
      <c r="BY142" s="200"/>
      <c r="BZ142" s="200"/>
      <c r="CA142" s="200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</row>
    <row r="143" spans="1:106" ht="17.399999999999999" customHeight="1"/>
    <row r="144" spans="1:106" ht="12.75" customHeight="1">
      <c r="A144" s="2"/>
      <c r="B144" s="135" t="s">
        <v>47</v>
      </c>
      <c r="C144" s="135"/>
      <c r="D144" s="135"/>
      <c r="E144" s="135"/>
      <c r="F144" s="135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  <c r="BI144" s="135"/>
      <c r="BJ144" s="135"/>
      <c r="BK144" s="135"/>
      <c r="BL144" s="135"/>
      <c r="BM144" s="135"/>
      <c r="BN144" s="135"/>
      <c r="BO144" s="135"/>
      <c r="BP144" s="135"/>
      <c r="BQ144" s="135"/>
      <c r="BR144" s="135"/>
      <c r="BS144" s="135"/>
      <c r="BT144" s="135"/>
      <c r="BU144" s="135"/>
      <c r="BV144" s="135"/>
      <c r="BW144" s="135"/>
      <c r="BX144" s="135"/>
      <c r="BY144" s="135"/>
      <c r="BZ144" s="135"/>
      <c r="CA144" s="135"/>
      <c r="CB144" s="135"/>
      <c r="CC144" s="135"/>
      <c r="CD144" s="135"/>
      <c r="CE144" s="135"/>
      <c r="CF144" s="135"/>
      <c r="CG144" s="135"/>
      <c r="CH144" s="135"/>
      <c r="CI144" s="135"/>
      <c r="CJ144" s="135"/>
      <c r="CK144" s="135"/>
      <c r="CL144" s="135"/>
      <c r="CM144" s="135"/>
      <c r="CN144" s="135"/>
      <c r="CO144" s="135"/>
      <c r="CP144" s="135"/>
      <c r="CQ144" s="135"/>
      <c r="CR144" s="135"/>
      <c r="CS144" s="135"/>
      <c r="CT144" s="135"/>
      <c r="CU144" s="135"/>
      <c r="CV144" s="135"/>
      <c r="CW144" s="135"/>
      <c r="CX144" s="135"/>
      <c r="CY144" s="135"/>
      <c r="CZ144" s="135"/>
      <c r="DA144" s="135"/>
      <c r="DB144" s="2"/>
    </row>
    <row r="145" spans="1:109" ht="12.75" customHeight="1">
      <c r="A145" s="2"/>
      <c r="B145" s="2"/>
      <c r="C145" s="135" t="s">
        <v>205</v>
      </c>
      <c r="D145" s="135"/>
      <c r="E145" s="135"/>
      <c r="F145" s="135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35"/>
      <c r="BQ145" s="135"/>
      <c r="BR145" s="135"/>
      <c r="BS145" s="135"/>
      <c r="BT145" s="135"/>
      <c r="BU145" s="135"/>
      <c r="BV145" s="135"/>
      <c r="BW145" s="135"/>
      <c r="BX145" s="135"/>
      <c r="BY145" s="135"/>
      <c r="BZ145" s="135"/>
      <c r="CA145" s="135"/>
      <c r="CB145" s="135"/>
      <c r="CC145" s="135"/>
      <c r="CD145" s="135"/>
      <c r="CE145" s="135"/>
      <c r="CF145" s="135"/>
      <c r="CG145" s="135"/>
      <c r="CH145" s="135"/>
      <c r="CI145" s="135"/>
      <c r="CJ145" s="135"/>
      <c r="CK145" s="135"/>
      <c r="CL145" s="135"/>
      <c r="CM145" s="135"/>
      <c r="CN145" s="135"/>
      <c r="CO145" s="135"/>
      <c r="CP145" s="135"/>
      <c r="CQ145" s="135"/>
      <c r="CR145" s="135"/>
      <c r="CS145" s="135"/>
      <c r="CT145" s="135"/>
      <c r="CU145" s="135"/>
      <c r="CV145" s="135"/>
      <c r="CW145" s="135"/>
      <c r="CX145" s="135"/>
      <c r="CY145" s="135"/>
      <c r="CZ145" s="135"/>
      <c r="DA145" s="135"/>
      <c r="DB145" s="135"/>
    </row>
    <row r="146" spans="1:109" ht="13.8" customHeight="1" thickBo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178" t="s">
        <v>22</v>
      </c>
      <c r="CU146" s="178"/>
      <c r="CV146" s="178"/>
      <c r="CW146" s="178"/>
      <c r="CX146" s="178"/>
      <c r="CY146" s="2"/>
      <c r="CZ146" s="2"/>
      <c r="DA146" s="2"/>
      <c r="DB146" s="2"/>
    </row>
    <row r="147" spans="1:109" ht="12.75" customHeight="1">
      <c r="A147" s="193" t="s">
        <v>44</v>
      </c>
      <c r="B147" s="193"/>
      <c r="C147" s="193"/>
      <c r="D147" s="193"/>
      <c r="E147" s="193"/>
      <c r="F147" s="197" t="s">
        <v>48</v>
      </c>
      <c r="G147" s="197"/>
      <c r="H147" s="197"/>
      <c r="I147" s="197"/>
      <c r="J147" s="197"/>
      <c r="K147" s="197"/>
      <c r="L147" s="197"/>
      <c r="M147" s="197"/>
      <c r="N147" s="197"/>
      <c r="O147" s="197"/>
      <c r="P147" s="197"/>
      <c r="Q147" s="197"/>
      <c r="R147" s="197"/>
      <c r="S147" s="197"/>
      <c r="T147" s="197"/>
      <c r="U147" s="197"/>
      <c r="V147" s="197"/>
      <c r="W147" s="197"/>
      <c r="X147" s="197"/>
      <c r="Y147" s="197"/>
      <c r="Z147" s="197"/>
      <c r="AA147" s="197"/>
      <c r="AB147" s="197" t="s">
        <v>49</v>
      </c>
      <c r="AC147" s="197"/>
      <c r="AD147" s="197"/>
      <c r="AE147" s="197"/>
      <c r="AF147" s="197"/>
      <c r="AG147" s="197"/>
      <c r="AH147" s="197" t="s">
        <v>50</v>
      </c>
      <c r="AI147" s="197"/>
      <c r="AJ147" s="197"/>
      <c r="AK147" s="197"/>
      <c r="AL147" s="197"/>
      <c r="AM147" s="197"/>
      <c r="AN147" s="197"/>
      <c r="AO147" s="197"/>
      <c r="AP147" s="197"/>
      <c r="AQ147" s="197"/>
      <c r="AR147" s="197"/>
      <c r="AS147" s="211" t="s">
        <v>194</v>
      </c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211"/>
      <c r="BH147" s="211"/>
      <c r="BI147" s="211"/>
      <c r="BJ147" s="211"/>
      <c r="BK147" s="211"/>
      <c r="BL147" s="211"/>
      <c r="BM147" s="308" t="s">
        <v>195</v>
      </c>
      <c r="BN147" s="308"/>
      <c r="BO147" s="308"/>
      <c r="BP147" s="308"/>
      <c r="BQ147" s="308"/>
      <c r="BR147" s="308"/>
      <c r="BS147" s="308"/>
      <c r="BT147" s="308"/>
      <c r="BU147" s="308"/>
      <c r="BV147" s="308"/>
      <c r="BW147" s="308"/>
      <c r="BX147" s="308"/>
      <c r="BY147" s="308"/>
      <c r="BZ147" s="308"/>
      <c r="CA147" s="308"/>
      <c r="CB147" s="308"/>
      <c r="CC147" s="308"/>
      <c r="CD147" s="308"/>
      <c r="CE147" s="308"/>
      <c r="CF147" s="308"/>
      <c r="CG147" s="224" t="s">
        <v>196</v>
      </c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  <c r="CW147" s="224"/>
      <c r="CX147" s="224"/>
      <c r="CY147" s="224"/>
      <c r="CZ147" s="224"/>
      <c r="DA147" s="2"/>
      <c r="DB147" s="2"/>
    </row>
    <row r="148" spans="1:109" ht="30" customHeight="1" thickBot="1">
      <c r="A148" s="213"/>
      <c r="B148" s="214"/>
      <c r="C148" s="214"/>
      <c r="D148" s="214"/>
      <c r="E148" s="215"/>
      <c r="F148" s="216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5"/>
      <c r="AB148" s="216"/>
      <c r="AC148" s="214"/>
      <c r="AD148" s="214"/>
      <c r="AE148" s="214"/>
      <c r="AF148" s="214"/>
      <c r="AG148" s="215"/>
      <c r="AH148" s="216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5"/>
      <c r="AS148" s="201" t="s">
        <v>51</v>
      </c>
      <c r="AT148" s="201"/>
      <c r="AU148" s="201"/>
      <c r="AV148" s="201"/>
      <c r="AW148" s="201"/>
      <c r="AX148" s="201"/>
      <c r="AY148" s="201"/>
      <c r="AZ148" s="201" t="s">
        <v>26</v>
      </c>
      <c r="BA148" s="201"/>
      <c r="BB148" s="201"/>
      <c r="BC148" s="201"/>
      <c r="BD148" s="201"/>
      <c r="BE148" s="201"/>
      <c r="BF148" s="201" t="s">
        <v>52</v>
      </c>
      <c r="BG148" s="201"/>
      <c r="BH148" s="201"/>
      <c r="BI148" s="201"/>
      <c r="BJ148" s="201"/>
      <c r="BK148" s="201"/>
      <c r="BL148" s="201"/>
      <c r="BM148" s="201" t="s">
        <v>51</v>
      </c>
      <c r="BN148" s="201"/>
      <c r="BO148" s="201"/>
      <c r="BP148" s="201"/>
      <c r="BQ148" s="201"/>
      <c r="BR148" s="201"/>
      <c r="BS148" s="201"/>
      <c r="BT148" s="201" t="s">
        <v>26</v>
      </c>
      <c r="BU148" s="201"/>
      <c r="BV148" s="201"/>
      <c r="BW148" s="201"/>
      <c r="BX148" s="201"/>
      <c r="BY148" s="201"/>
      <c r="BZ148" s="201" t="s">
        <v>53</v>
      </c>
      <c r="CA148" s="201"/>
      <c r="CB148" s="201"/>
      <c r="CC148" s="201"/>
      <c r="CD148" s="201"/>
      <c r="CE148" s="201"/>
      <c r="CF148" s="201"/>
      <c r="CG148" s="201" t="s">
        <v>51</v>
      </c>
      <c r="CH148" s="201"/>
      <c r="CI148" s="201"/>
      <c r="CJ148" s="201"/>
      <c r="CK148" s="201"/>
      <c r="CL148" s="201"/>
      <c r="CM148" s="201"/>
      <c r="CN148" s="201" t="s">
        <v>26</v>
      </c>
      <c r="CO148" s="201"/>
      <c r="CP148" s="201"/>
      <c r="CQ148" s="201"/>
      <c r="CR148" s="201"/>
      <c r="CS148" s="201"/>
      <c r="CT148" s="218" t="s">
        <v>30</v>
      </c>
      <c r="CU148" s="218"/>
      <c r="CV148" s="218"/>
      <c r="CW148" s="218"/>
      <c r="CX148" s="218"/>
      <c r="CY148" s="218"/>
      <c r="CZ148" s="218"/>
      <c r="DA148" s="2"/>
      <c r="DB148" s="2"/>
    </row>
    <row r="149" spans="1:109" ht="12.75" customHeight="1" thickBot="1">
      <c r="A149" s="157">
        <v>1</v>
      </c>
      <c r="B149" s="157"/>
      <c r="C149" s="157"/>
      <c r="D149" s="157"/>
      <c r="E149" s="157"/>
      <c r="F149" s="158">
        <v>2</v>
      </c>
      <c r="G149" s="158"/>
      <c r="H149" s="158"/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  <c r="U149" s="158"/>
      <c r="V149" s="158"/>
      <c r="W149" s="158"/>
      <c r="X149" s="158"/>
      <c r="Y149" s="158"/>
      <c r="Z149" s="158"/>
      <c r="AA149" s="158"/>
      <c r="AB149" s="158">
        <v>3</v>
      </c>
      <c r="AC149" s="158"/>
      <c r="AD149" s="158"/>
      <c r="AE149" s="158"/>
      <c r="AF149" s="158"/>
      <c r="AG149" s="158"/>
      <c r="AH149" s="158">
        <v>4</v>
      </c>
      <c r="AI149" s="158"/>
      <c r="AJ149" s="158"/>
      <c r="AK149" s="158"/>
      <c r="AL149" s="158"/>
      <c r="AM149" s="158"/>
      <c r="AN149" s="158"/>
      <c r="AO149" s="158"/>
      <c r="AP149" s="158"/>
      <c r="AQ149" s="158"/>
      <c r="AR149" s="158"/>
      <c r="AS149" s="158">
        <v>5</v>
      </c>
      <c r="AT149" s="158"/>
      <c r="AU149" s="158"/>
      <c r="AV149" s="158"/>
      <c r="AW149" s="158"/>
      <c r="AX149" s="158"/>
      <c r="AY149" s="158"/>
      <c r="AZ149" s="158">
        <v>6</v>
      </c>
      <c r="BA149" s="158"/>
      <c r="BB149" s="158"/>
      <c r="BC149" s="158"/>
      <c r="BD149" s="158"/>
      <c r="BE149" s="158"/>
      <c r="BF149" s="158">
        <v>7</v>
      </c>
      <c r="BG149" s="158"/>
      <c r="BH149" s="158"/>
      <c r="BI149" s="158"/>
      <c r="BJ149" s="158"/>
      <c r="BK149" s="158"/>
      <c r="BL149" s="158"/>
      <c r="BM149" s="158">
        <v>8</v>
      </c>
      <c r="BN149" s="158"/>
      <c r="BO149" s="158"/>
      <c r="BP149" s="158"/>
      <c r="BQ149" s="158"/>
      <c r="BR149" s="158"/>
      <c r="BS149" s="158"/>
      <c r="BT149" s="158">
        <v>9</v>
      </c>
      <c r="BU149" s="158"/>
      <c r="BV149" s="158"/>
      <c r="BW149" s="158"/>
      <c r="BX149" s="158"/>
      <c r="BY149" s="158"/>
      <c r="BZ149" s="158">
        <v>10</v>
      </c>
      <c r="CA149" s="158"/>
      <c r="CB149" s="158"/>
      <c r="CC149" s="158"/>
      <c r="CD149" s="158"/>
      <c r="CE149" s="158"/>
      <c r="CF149" s="158"/>
      <c r="CG149" s="158">
        <v>11</v>
      </c>
      <c r="CH149" s="158"/>
      <c r="CI149" s="158"/>
      <c r="CJ149" s="158"/>
      <c r="CK149" s="158"/>
      <c r="CL149" s="158"/>
      <c r="CM149" s="158"/>
      <c r="CN149" s="158">
        <v>12</v>
      </c>
      <c r="CO149" s="158"/>
      <c r="CP149" s="158"/>
      <c r="CQ149" s="158"/>
      <c r="CR149" s="158"/>
      <c r="CS149" s="158"/>
      <c r="CT149" s="223">
        <v>13</v>
      </c>
      <c r="CU149" s="223"/>
      <c r="CV149" s="223"/>
      <c r="CW149" s="223"/>
      <c r="CX149" s="223"/>
      <c r="CY149" s="223"/>
      <c r="CZ149" s="223"/>
      <c r="DA149" s="2"/>
      <c r="DB149" s="2"/>
    </row>
    <row r="150" spans="1:109" s="22" customFormat="1" ht="21" customHeight="1">
      <c r="A150" s="375" t="s">
        <v>54</v>
      </c>
      <c r="B150" s="375"/>
      <c r="C150" s="375"/>
      <c r="D150" s="375"/>
      <c r="E150" s="375"/>
      <c r="F150" s="297" t="s">
        <v>19</v>
      </c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  <c r="BP150" s="297"/>
      <c r="BQ150" s="297"/>
      <c r="BR150" s="297"/>
      <c r="BS150" s="297"/>
      <c r="BT150" s="297"/>
      <c r="BU150" s="297"/>
      <c r="BV150" s="297"/>
      <c r="BW150" s="297"/>
      <c r="BX150" s="297"/>
      <c r="BY150" s="297"/>
      <c r="BZ150" s="297"/>
      <c r="CA150" s="297"/>
      <c r="CB150" s="297"/>
      <c r="CC150" s="297"/>
      <c r="CD150" s="297"/>
      <c r="CE150" s="297"/>
      <c r="CF150" s="297"/>
      <c r="CG150" s="297"/>
      <c r="CH150" s="297"/>
      <c r="CI150" s="297"/>
      <c r="CJ150" s="297"/>
      <c r="CK150" s="297"/>
      <c r="CL150" s="297"/>
      <c r="CM150" s="297"/>
      <c r="CN150" s="297"/>
      <c r="CO150" s="297"/>
      <c r="CP150" s="297"/>
      <c r="CQ150" s="297"/>
      <c r="CR150" s="297"/>
      <c r="CS150" s="297"/>
      <c r="CT150" s="297"/>
      <c r="CU150" s="297"/>
      <c r="CV150" s="297"/>
      <c r="CW150" s="297"/>
      <c r="CX150" s="297"/>
      <c r="CY150" s="297"/>
      <c r="CZ150" s="297"/>
    </row>
    <row r="151" spans="1:109" ht="12.75" customHeight="1">
      <c r="A151" s="73"/>
      <c r="B151" s="73"/>
      <c r="C151" s="73"/>
      <c r="D151" s="73"/>
      <c r="E151" s="73"/>
      <c r="F151" s="76" t="s">
        <v>55</v>
      </c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  <c r="S151" s="76"/>
      <c r="T151" s="76"/>
      <c r="U151" s="76"/>
      <c r="V151" s="76"/>
      <c r="W151" s="76"/>
      <c r="X151" s="76"/>
      <c r="Y151" s="76"/>
      <c r="Z151" s="76"/>
      <c r="AA151" s="76"/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6"/>
      <c r="AP151" s="76"/>
      <c r="AQ151" s="76"/>
      <c r="AR151" s="76"/>
      <c r="AS151" s="76"/>
      <c r="AT151" s="76"/>
      <c r="AU151" s="76"/>
      <c r="AV151" s="76"/>
      <c r="AW151" s="76"/>
      <c r="AX151" s="76"/>
      <c r="AY151" s="76"/>
      <c r="AZ151" s="76"/>
      <c r="BA151" s="76"/>
      <c r="BB151" s="76"/>
      <c r="BC151" s="76"/>
      <c r="BD151" s="76"/>
      <c r="BE151" s="76"/>
      <c r="BF151" s="76"/>
      <c r="BG151" s="76"/>
      <c r="BH151" s="76"/>
      <c r="BI151" s="76"/>
      <c r="BJ151" s="76"/>
      <c r="BK151" s="76"/>
      <c r="BL151" s="76"/>
      <c r="BM151" s="76"/>
      <c r="BN151" s="76"/>
      <c r="BO151" s="76"/>
      <c r="BP151" s="76"/>
      <c r="BQ151" s="76"/>
      <c r="BR151" s="76"/>
      <c r="BS151" s="76"/>
      <c r="BT151" s="76"/>
      <c r="BU151" s="76"/>
      <c r="BV151" s="76"/>
      <c r="BW151" s="76"/>
      <c r="BX151" s="76"/>
      <c r="BY151" s="76"/>
      <c r="BZ151" s="76"/>
      <c r="CA151" s="76"/>
      <c r="CB151" s="76"/>
      <c r="CC151" s="76"/>
      <c r="CD151" s="76"/>
      <c r="CE151" s="76"/>
      <c r="CF151" s="76"/>
      <c r="CG151" s="76"/>
      <c r="CH151" s="76"/>
      <c r="CI151" s="76"/>
      <c r="CJ151" s="76"/>
      <c r="CK151" s="76"/>
      <c r="CL151" s="76"/>
      <c r="CM151" s="76"/>
      <c r="CN151" s="76"/>
      <c r="CO151" s="76"/>
      <c r="CP151" s="76"/>
      <c r="CQ151" s="76"/>
      <c r="CR151" s="76"/>
      <c r="CS151" s="76"/>
      <c r="CT151" s="76"/>
      <c r="CU151" s="76"/>
      <c r="CV151" s="76"/>
      <c r="CW151" s="76"/>
      <c r="CX151" s="76"/>
      <c r="CY151" s="76"/>
      <c r="CZ151" s="76"/>
      <c r="DA151" s="2"/>
      <c r="DB151" s="2"/>
    </row>
    <row r="152" spans="1:109" ht="32.4" customHeight="1">
      <c r="A152" s="70">
        <v>1</v>
      </c>
      <c r="B152" s="70"/>
      <c r="C152" s="70"/>
      <c r="D152" s="70"/>
      <c r="E152" s="70"/>
      <c r="F152" s="72" t="s">
        <v>56</v>
      </c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  <c r="AA152" s="72"/>
      <c r="AB152" s="73" t="s">
        <v>57</v>
      </c>
      <c r="AC152" s="73"/>
      <c r="AD152" s="73"/>
      <c r="AE152" s="73"/>
      <c r="AF152" s="73"/>
      <c r="AG152" s="73"/>
      <c r="AH152" s="81" t="s">
        <v>170</v>
      </c>
      <c r="AI152" s="82"/>
      <c r="AJ152" s="82"/>
      <c r="AK152" s="82"/>
      <c r="AL152" s="82"/>
      <c r="AM152" s="82"/>
      <c r="AN152" s="82"/>
      <c r="AO152" s="82"/>
      <c r="AP152" s="82"/>
      <c r="AQ152" s="82"/>
      <c r="AR152" s="83"/>
      <c r="AS152" s="74">
        <v>51899676</v>
      </c>
      <c r="AT152" s="74"/>
      <c r="AU152" s="74"/>
      <c r="AV152" s="74"/>
      <c r="AW152" s="74"/>
      <c r="AX152" s="74"/>
      <c r="AY152" s="74"/>
      <c r="AZ152" s="79"/>
      <c r="BA152" s="79"/>
      <c r="BB152" s="79"/>
      <c r="BC152" s="79"/>
      <c r="BD152" s="79"/>
      <c r="BE152" s="79"/>
      <c r="BF152" s="74">
        <f>AS152+AZ152</f>
        <v>51899676</v>
      </c>
      <c r="BG152" s="74"/>
      <c r="BH152" s="74"/>
      <c r="BI152" s="74"/>
      <c r="BJ152" s="74"/>
      <c r="BK152" s="74"/>
      <c r="BL152" s="74"/>
      <c r="BM152" s="74">
        <f>BB110</f>
        <v>63459452</v>
      </c>
      <c r="BN152" s="74"/>
      <c r="BO152" s="74"/>
      <c r="BP152" s="74"/>
      <c r="BQ152" s="74"/>
      <c r="BR152" s="74"/>
      <c r="BS152" s="74"/>
      <c r="BT152" s="79"/>
      <c r="BU152" s="79"/>
      <c r="BV152" s="79"/>
      <c r="BW152" s="79"/>
      <c r="BX152" s="79"/>
      <c r="BY152" s="79"/>
      <c r="BZ152" s="74">
        <f>BM152+BT152</f>
        <v>63459452</v>
      </c>
      <c r="CA152" s="74"/>
      <c r="CB152" s="74"/>
      <c r="CC152" s="74"/>
      <c r="CD152" s="74"/>
      <c r="CE152" s="74"/>
      <c r="CF152" s="74"/>
      <c r="CG152" s="74">
        <f>CB110</f>
        <v>87761466</v>
      </c>
      <c r="CH152" s="74"/>
      <c r="CI152" s="74"/>
      <c r="CJ152" s="74"/>
      <c r="CK152" s="74"/>
      <c r="CL152" s="74"/>
      <c r="CM152" s="74"/>
      <c r="CN152" s="79"/>
      <c r="CO152" s="79"/>
      <c r="CP152" s="79"/>
      <c r="CQ152" s="79"/>
      <c r="CR152" s="79"/>
      <c r="CS152" s="79"/>
      <c r="CT152" s="74">
        <f>CG152+CN152</f>
        <v>87761466</v>
      </c>
      <c r="CU152" s="74"/>
      <c r="CV152" s="74"/>
      <c r="CW152" s="74"/>
      <c r="CX152" s="74"/>
      <c r="CY152" s="74"/>
      <c r="CZ152" s="74"/>
      <c r="DA152" s="2"/>
      <c r="DB152" s="2"/>
      <c r="DC152" s="23"/>
      <c r="DD152" s="23"/>
      <c r="DE152" s="23"/>
    </row>
    <row r="153" spans="1:109" ht="12.75" customHeight="1">
      <c r="A153" s="73"/>
      <c r="B153" s="73"/>
      <c r="C153" s="73"/>
      <c r="D153" s="73"/>
      <c r="E153" s="73"/>
      <c r="F153" s="76" t="s">
        <v>59</v>
      </c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  <c r="S153" s="76"/>
      <c r="T153" s="76"/>
      <c r="U153" s="76"/>
      <c r="V153" s="76"/>
      <c r="W153" s="76"/>
      <c r="X153" s="76"/>
      <c r="Y153" s="76"/>
      <c r="Z153" s="76"/>
      <c r="AA153" s="76"/>
      <c r="AB153" s="76"/>
      <c r="AC153" s="76"/>
      <c r="AD153" s="76"/>
      <c r="AE153" s="76"/>
      <c r="AF153" s="76"/>
      <c r="AG153" s="76"/>
      <c r="AH153" s="76"/>
      <c r="AI153" s="76"/>
      <c r="AJ153" s="76"/>
      <c r="AK153" s="76"/>
      <c r="AL153" s="76"/>
      <c r="AM153" s="76"/>
      <c r="AN153" s="76"/>
      <c r="AO153" s="76"/>
      <c r="AP153" s="76"/>
      <c r="AQ153" s="76"/>
      <c r="AR153" s="76"/>
      <c r="AS153" s="76"/>
      <c r="AT153" s="76"/>
      <c r="AU153" s="76"/>
      <c r="AV153" s="76"/>
      <c r="AW153" s="76"/>
      <c r="AX153" s="76"/>
      <c r="AY153" s="76"/>
      <c r="AZ153" s="76"/>
      <c r="BA153" s="76"/>
      <c r="BB153" s="76"/>
      <c r="BC153" s="76"/>
      <c r="BD153" s="76"/>
      <c r="BE153" s="76"/>
      <c r="BF153" s="76"/>
      <c r="BG153" s="76"/>
      <c r="BH153" s="76"/>
      <c r="BI153" s="76"/>
      <c r="BJ153" s="76"/>
      <c r="BK153" s="76"/>
      <c r="BL153" s="76"/>
      <c r="BM153" s="76"/>
      <c r="BN153" s="76"/>
      <c r="BO153" s="76"/>
      <c r="BP153" s="76"/>
      <c r="BQ153" s="76"/>
      <c r="BR153" s="76"/>
      <c r="BS153" s="76"/>
      <c r="BT153" s="76"/>
      <c r="BU153" s="76"/>
      <c r="BV153" s="76"/>
      <c r="BW153" s="76"/>
      <c r="BX153" s="76"/>
      <c r="BY153" s="76"/>
      <c r="BZ153" s="76"/>
      <c r="CA153" s="76"/>
      <c r="CB153" s="76"/>
      <c r="CC153" s="76"/>
      <c r="CD153" s="76"/>
      <c r="CE153" s="76"/>
      <c r="CF153" s="76"/>
      <c r="CG153" s="76"/>
      <c r="CH153" s="76"/>
      <c r="CI153" s="76"/>
      <c r="CJ153" s="76"/>
      <c r="CK153" s="76"/>
      <c r="CL153" s="76"/>
      <c r="CM153" s="76"/>
      <c r="CN153" s="76"/>
      <c r="CO153" s="76"/>
      <c r="CP153" s="76"/>
      <c r="CQ153" s="76"/>
      <c r="CR153" s="76"/>
      <c r="CS153" s="76"/>
      <c r="CT153" s="76"/>
      <c r="CU153" s="76"/>
      <c r="CV153" s="76"/>
      <c r="CW153" s="76"/>
      <c r="CX153" s="76"/>
      <c r="CY153" s="76"/>
      <c r="CZ153" s="76"/>
      <c r="DA153" s="2"/>
      <c r="DB153" s="2"/>
    </row>
    <row r="154" spans="1:109" s="7" customFormat="1" ht="15.6" customHeight="1">
      <c r="A154" s="70">
        <v>1</v>
      </c>
      <c r="B154" s="70"/>
      <c r="C154" s="70"/>
      <c r="D154" s="70"/>
      <c r="E154" s="70"/>
      <c r="F154" s="71" t="s">
        <v>171</v>
      </c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  <c r="AA154" s="72"/>
      <c r="AB154" s="73" t="s">
        <v>61</v>
      </c>
      <c r="AC154" s="73"/>
      <c r="AD154" s="73"/>
      <c r="AE154" s="73"/>
      <c r="AF154" s="73"/>
      <c r="AG154" s="73"/>
      <c r="AH154" s="73" t="s">
        <v>65</v>
      </c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80">
        <v>5</v>
      </c>
      <c r="AT154" s="80"/>
      <c r="AU154" s="80"/>
      <c r="AV154" s="80"/>
      <c r="AW154" s="80"/>
      <c r="AX154" s="80"/>
      <c r="AY154" s="80"/>
      <c r="AZ154" s="79"/>
      <c r="BA154" s="79"/>
      <c r="BB154" s="79"/>
      <c r="BC154" s="79"/>
      <c r="BD154" s="79"/>
      <c r="BE154" s="79"/>
      <c r="BF154" s="80">
        <f>AS154</f>
        <v>5</v>
      </c>
      <c r="BG154" s="80"/>
      <c r="BH154" s="80"/>
      <c r="BI154" s="80"/>
      <c r="BJ154" s="80"/>
      <c r="BK154" s="80"/>
      <c r="BL154" s="80"/>
      <c r="BM154" s="80">
        <v>5</v>
      </c>
      <c r="BN154" s="80"/>
      <c r="BO154" s="80"/>
      <c r="BP154" s="80"/>
      <c r="BQ154" s="80"/>
      <c r="BR154" s="80"/>
      <c r="BS154" s="80"/>
      <c r="BT154" s="80"/>
      <c r="BU154" s="80"/>
      <c r="BV154" s="80"/>
      <c r="BW154" s="80"/>
      <c r="BX154" s="80"/>
      <c r="BY154" s="80"/>
      <c r="BZ154" s="80">
        <v>5</v>
      </c>
      <c r="CA154" s="80"/>
      <c r="CB154" s="80"/>
      <c r="CC154" s="80"/>
      <c r="CD154" s="80"/>
      <c r="CE154" s="80"/>
      <c r="CF154" s="80"/>
      <c r="CG154" s="80">
        <v>5</v>
      </c>
      <c r="CH154" s="80"/>
      <c r="CI154" s="80"/>
      <c r="CJ154" s="80"/>
      <c r="CK154" s="80"/>
      <c r="CL154" s="80"/>
      <c r="CM154" s="80"/>
      <c r="CN154" s="80"/>
      <c r="CO154" s="80"/>
      <c r="CP154" s="80"/>
      <c r="CQ154" s="80"/>
      <c r="CR154" s="80"/>
      <c r="CS154" s="80"/>
      <c r="CT154" s="80">
        <f>CG154</f>
        <v>5</v>
      </c>
      <c r="CU154" s="80"/>
      <c r="CV154" s="80"/>
      <c r="CW154" s="80"/>
      <c r="CX154" s="80"/>
      <c r="CY154" s="80"/>
      <c r="CZ154" s="80"/>
    </row>
    <row r="155" spans="1:109" ht="12.75" customHeight="1">
      <c r="A155" s="73"/>
      <c r="B155" s="73"/>
      <c r="C155" s="73"/>
      <c r="D155" s="73"/>
      <c r="E155" s="73"/>
      <c r="F155" s="76" t="s">
        <v>63</v>
      </c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  <c r="S155" s="76"/>
      <c r="T155" s="76"/>
      <c r="U155" s="76"/>
      <c r="V155" s="76"/>
      <c r="W155" s="76"/>
      <c r="X155" s="76"/>
      <c r="Y155" s="76"/>
      <c r="Z155" s="76"/>
      <c r="AA155" s="76"/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6"/>
      <c r="AP155" s="76"/>
      <c r="AQ155" s="76"/>
      <c r="AR155" s="76"/>
      <c r="AS155" s="76"/>
      <c r="AT155" s="76"/>
      <c r="AU155" s="76"/>
      <c r="AV155" s="76"/>
      <c r="AW155" s="76"/>
      <c r="AX155" s="76"/>
      <c r="AY155" s="76"/>
      <c r="AZ155" s="76"/>
      <c r="BA155" s="76"/>
      <c r="BB155" s="76"/>
      <c r="BC155" s="76"/>
      <c r="BD155" s="76"/>
      <c r="BE155" s="76"/>
      <c r="BF155" s="76"/>
      <c r="BG155" s="76"/>
      <c r="BH155" s="76"/>
      <c r="BI155" s="76"/>
      <c r="BJ155" s="76"/>
      <c r="BK155" s="76"/>
      <c r="BL155" s="76"/>
      <c r="BM155" s="76"/>
      <c r="BN155" s="76"/>
      <c r="BO155" s="76"/>
      <c r="BP155" s="76"/>
      <c r="BQ155" s="76"/>
      <c r="BR155" s="76"/>
      <c r="BS155" s="76"/>
      <c r="BT155" s="76"/>
      <c r="BU155" s="76"/>
      <c r="BV155" s="76"/>
      <c r="BW155" s="76"/>
      <c r="BX155" s="76"/>
      <c r="BY155" s="76"/>
      <c r="BZ155" s="76"/>
      <c r="CA155" s="76"/>
      <c r="CB155" s="76"/>
      <c r="CC155" s="76"/>
      <c r="CD155" s="76"/>
      <c r="CE155" s="76"/>
      <c r="CF155" s="76"/>
      <c r="CG155" s="76"/>
      <c r="CH155" s="76"/>
      <c r="CI155" s="76"/>
      <c r="CJ155" s="76"/>
      <c r="CK155" s="76"/>
      <c r="CL155" s="76"/>
      <c r="CM155" s="76"/>
      <c r="CN155" s="76"/>
      <c r="CO155" s="76"/>
      <c r="CP155" s="76"/>
      <c r="CQ155" s="76"/>
      <c r="CR155" s="76"/>
      <c r="CS155" s="76"/>
      <c r="CT155" s="76"/>
      <c r="CU155" s="76"/>
      <c r="CV155" s="76"/>
      <c r="CW155" s="76"/>
      <c r="CX155" s="76"/>
      <c r="CY155" s="76"/>
      <c r="CZ155" s="76"/>
      <c r="DA155" s="2"/>
      <c r="DB155" s="2"/>
    </row>
    <row r="156" spans="1:109" s="7" customFormat="1" ht="12.6" customHeight="1">
      <c r="A156" s="70">
        <v>1</v>
      </c>
      <c r="B156" s="70"/>
      <c r="C156" s="70"/>
      <c r="D156" s="70"/>
      <c r="E156" s="70"/>
      <c r="F156" s="72" t="s">
        <v>64</v>
      </c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3" t="s">
        <v>57</v>
      </c>
      <c r="AC156" s="73"/>
      <c r="AD156" s="73"/>
      <c r="AE156" s="73"/>
      <c r="AF156" s="73"/>
      <c r="AG156" s="73"/>
      <c r="AH156" s="73" t="s">
        <v>65</v>
      </c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151">
        <f>AS152/AS154</f>
        <v>10379935.199999999</v>
      </c>
      <c r="AT156" s="151"/>
      <c r="AU156" s="151"/>
      <c r="AV156" s="151"/>
      <c r="AW156" s="151"/>
      <c r="AX156" s="151"/>
      <c r="AY156" s="151"/>
      <c r="AZ156" s="74"/>
      <c r="BA156" s="74"/>
      <c r="BB156" s="74"/>
      <c r="BC156" s="74"/>
      <c r="BD156" s="74"/>
      <c r="BE156" s="74"/>
      <c r="BF156" s="74">
        <f>AS156</f>
        <v>10379935.199999999</v>
      </c>
      <c r="BG156" s="74"/>
      <c r="BH156" s="74"/>
      <c r="BI156" s="74"/>
      <c r="BJ156" s="74"/>
      <c r="BK156" s="74"/>
      <c r="BL156" s="74"/>
      <c r="BM156" s="151">
        <f>BM152/BM154</f>
        <v>12691890.4</v>
      </c>
      <c r="BN156" s="151"/>
      <c r="BO156" s="151"/>
      <c r="BP156" s="151"/>
      <c r="BQ156" s="151"/>
      <c r="BR156" s="151"/>
      <c r="BS156" s="151"/>
      <c r="BT156" s="74"/>
      <c r="BU156" s="74"/>
      <c r="BV156" s="74"/>
      <c r="BW156" s="74"/>
      <c r="BX156" s="74"/>
      <c r="BY156" s="74"/>
      <c r="BZ156" s="74">
        <f>BM156+BT156</f>
        <v>12691890.4</v>
      </c>
      <c r="CA156" s="74"/>
      <c r="CB156" s="74"/>
      <c r="CC156" s="74"/>
      <c r="CD156" s="74"/>
      <c r="CE156" s="74"/>
      <c r="CF156" s="74"/>
      <c r="CG156" s="74">
        <f>CG152/CG154</f>
        <v>17552293.199999999</v>
      </c>
      <c r="CH156" s="74"/>
      <c r="CI156" s="74"/>
      <c r="CJ156" s="74"/>
      <c r="CK156" s="74"/>
      <c r="CL156" s="74"/>
      <c r="CM156" s="74"/>
      <c r="CN156" s="74"/>
      <c r="CO156" s="74"/>
      <c r="CP156" s="74"/>
      <c r="CQ156" s="74"/>
      <c r="CR156" s="74"/>
      <c r="CS156" s="74"/>
      <c r="CT156" s="74">
        <f>CT152/CT154</f>
        <v>17552293.199999999</v>
      </c>
      <c r="CU156" s="74"/>
      <c r="CV156" s="74"/>
      <c r="CW156" s="74"/>
      <c r="CX156" s="74"/>
      <c r="CY156" s="74"/>
      <c r="CZ156" s="74"/>
    </row>
    <row r="157" spans="1:109" ht="12.75" customHeight="1">
      <c r="A157" s="73"/>
      <c r="B157" s="73"/>
      <c r="C157" s="73"/>
      <c r="D157" s="73"/>
      <c r="E157" s="73"/>
      <c r="F157" s="76" t="s">
        <v>66</v>
      </c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76"/>
      <c r="AV157" s="76"/>
      <c r="AW157" s="76"/>
      <c r="AX157" s="76"/>
      <c r="AY157" s="76"/>
      <c r="AZ157" s="76"/>
      <c r="BA157" s="76"/>
      <c r="BB157" s="76"/>
      <c r="BC157" s="76"/>
      <c r="BD157" s="76"/>
      <c r="BE157" s="76"/>
      <c r="BF157" s="76"/>
      <c r="BG157" s="76"/>
      <c r="BH157" s="76"/>
      <c r="BI157" s="76"/>
      <c r="BJ157" s="76"/>
      <c r="BK157" s="76"/>
      <c r="BL157" s="76"/>
      <c r="BM157" s="76"/>
      <c r="BN157" s="76"/>
      <c r="BO157" s="76"/>
      <c r="BP157" s="76"/>
      <c r="BQ157" s="76"/>
      <c r="BR157" s="76"/>
      <c r="BS157" s="76"/>
      <c r="BT157" s="76"/>
      <c r="BU157" s="76"/>
      <c r="BV157" s="76"/>
      <c r="BW157" s="76"/>
      <c r="BX157" s="76"/>
      <c r="BY157" s="76"/>
      <c r="BZ157" s="76"/>
      <c r="CA157" s="76"/>
      <c r="CB157" s="76"/>
      <c r="CC157" s="76"/>
      <c r="CD157" s="76"/>
      <c r="CE157" s="76"/>
      <c r="CF157" s="76"/>
      <c r="CG157" s="76"/>
      <c r="CH157" s="76"/>
      <c r="CI157" s="76"/>
      <c r="CJ157" s="76"/>
      <c r="CK157" s="76"/>
      <c r="CL157" s="76"/>
      <c r="CM157" s="76"/>
      <c r="CN157" s="76"/>
      <c r="CO157" s="76"/>
      <c r="CP157" s="76"/>
      <c r="CQ157" s="76"/>
      <c r="CR157" s="76"/>
      <c r="CS157" s="76"/>
      <c r="CT157" s="76"/>
      <c r="CU157" s="76"/>
      <c r="CV157" s="76"/>
      <c r="CW157" s="76"/>
      <c r="CX157" s="76"/>
      <c r="CY157" s="76"/>
      <c r="CZ157" s="76"/>
      <c r="DA157" s="2"/>
      <c r="DB157" s="2"/>
    </row>
    <row r="158" spans="1:109" s="7" customFormat="1" ht="12.75" customHeight="1">
      <c r="A158" s="70">
        <v>1</v>
      </c>
      <c r="B158" s="70"/>
      <c r="C158" s="70"/>
      <c r="D158" s="70"/>
      <c r="E158" s="70"/>
      <c r="F158" s="72" t="s">
        <v>67</v>
      </c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  <c r="AA158" s="72"/>
      <c r="AB158" s="73" t="s">
        <v>68</v>
      </c>
      <c r="AC158" s="73"/>
      <c r="AD158" s="73"/>
      <c r="AE158" s="73"/>
      <c r="AF158" s="73"/>
      <c r="AG158" s="73"/>
      <c r="AH158" s="73" t="s">
        <v>65</v>
      </c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111">
        <v>100</v>
      </c>
      <c r="AT158" s="111"/>
      <c r="AU158" s="111"/>
      <c r="AV158" s="111"/>
      <c r="AW158" s="111"/>
      <c r="AX158" s="111"/>
      <c r="AY158" s="111"/>
      <c r="AZ158" s="111"/>
      <c r="BA158" s="111"/>
      <c r="BB158" s="111"/>
      <c r="BC158" s="111"/>
      <c r="BD158" s="111"/>
      <c r="BE158" s="111"/>
      <c r="BF158" s="111">
        <v>100</v>
      </c>
      <c r="BG158" s="111"/>
      <c r="BH158" s="111"/>
      <c r="BI158" s="111"/>
      <c r="BJ158" s="111"/>
      <c r="BK158" s="111"/>
      <c r="BL158" s="111"/>
      <c r="BM158" s="111">
        <v>100</v>
      </c>
      <c r="BN158" s="111"/>
      <c r="BO158" s="111"/>
      <c r="BP158" s="111"/>
      <c r="BQ158" s="111"/>
      <c r="BR158" s="111"/>
      <c r="BS158" s="111"/>
      <c r="BT158" s="111"/>
      <c r="BU158" s="111"/>
      <c r="BV158" s="111"/>
      <c r="BW158" s="111"/>
      <c r="BX158" s="111"/>
      <c r="BY158" s="111"/>
      <c r="BZ158" s="111">
        <v>100</v>
      </c>
      <c r="CA158" s="111"/>
      <c r="CB158" s="111"/>
      <c r="CC158" s="111"/>
      <c r="CD158" s="111"/>
      <c r="CE158" s="111"/>
      <c r="CF158" s="111"/>
      <c r="CG158" s="111">
        <v>100</v>
      </c>
      <c r="CH158" s="111"/>
      <c r="CI158" s="111"/>
      <c r="CJ158" s="111"/>
      <c r="CK158" s="111"/>
      <c r="CL158" s="111"/>
      <c r="CM158" s="111"/>
      <c r="CN158" s="111"/>
      <c r="CO158" s="111"/>
      <c r="CP158" s="111"/>
      <c r="CQ158" s="111"/>
      <c r="CR158" s="111"/>
      <c r="CS158" s="111"/>
      <c r="CT158" s="111">
        <v>100</v>
      </c>
      <c r="CU158" s="111"/>
      <c r="CV158" s="111"/>
      <c r="CW158" s="111"/>
      <c r="CX158" s="111"/>
      <c r="CY158" s="111"/>
      <c r="CZ158" s="111"/>
    </row>
    <row r="159" spans="1:109" s="22" customFormat="1" ht="12.75" hidden="1" customHeight="1">
      <c r="A159" s="296" t="s">
        <v>69</v>
      </c>
      <c r="B159" s="296"/>
      <c r="C159" s="296"/>
      <c r="D159" s="296"/>
      <c r="E159" s="296"/>
      <c r="F159" s="297" t="s">
        <v>145</v>
      </c>
      <c r="G159" s="297"/>
      <c r="H159" s="297"/>
      <c r="I159" s="297"/>
      <c r="J159" s="297"/>
      <c r="K159" s="297"/>
      <c r="L159" s="297"/>
      <c r="M159" s="297"/>
      <c r="N159" s="297"/>
      <c r="O159" s="297"/>
      <c r="P159" s="297"/>
      <c r="Q159" s="297"/>
      <c r="R159" s="297"/>
      <c r="S159" s="297"/>
      <c r="T159" s="297"/>
      <c r="U159" s="297"/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  <c r="AT159" s="297"/>
      <c r="AU159" s="297"/>
      <c r="AV159" s="297"/>
      <c r="AW159" s="297"/>
      <c r="AX159" s="297"/>
      <c r="AY159" s="297"/>
      <c r="AZ159" s="297"/>
      <c r="BA159" s="297"/>
      <c r="BB159" s="297"/>
      <c r="BC159" s="297"/>
      <c r="BD159" s="297"/>
      <c r="BE159" s="297"/>
      <c r="BF159" s="297"/>
      <c r="BG159" s="297"/>
      <c r="BH159" s="297"/>
      <c r="BI159" s="297"/>
      <c r="BJ159" s="297"/>
      <c r="BK159" s="297"/>
      <c r="BL159" s="297"/>
      <c r="BM159" s="297"/>
      <c r="BN159" s="297"/>
      <c r="BO159" s="297"/>
      <c r="BP159" s="297"/>
      <c r="BQ159" s="297"/>
      <c r="BR159" s="297"/>
      <c r="BS159" s="297"/>
      <c r="BT159" s="297"/>
      <c r="BU159" s="297"/>
      <c r="BV159" s="297"/>
      <c r="BW159" s="297"/>
      <c r="BX159" s="297"/>
      <c r="BY159" s="297"/>
      <c r="BZ159" s="297"/>
      <c r="CA159" s="297"/>
      <c r="CB159" s="297"/>
      <c r="CC159" s="297"/>
      <c r="CD159" s="297"/>
      <c r="CE159" s="297"/>
      <c r="CF159" s="297"/>
      <c r="CG159" s="297"/>
      <c r="CH159" s="297"/>
      <c r="CI159" s="297"/>
      <c r="CJ159" s="297"/>
      <c r="CK159" s="297"/>
      <c r="CL159" s="297"/>
      <c r="CM159" s="297"/>
      <c r="CN159" s="297"/>
      <c r="CO159" s="297"/>
      <c r="CP159" s="297"/>
      <c r="CQ159" s="297"/>
      <c r="CR159" s="297"/>
      <c r="CS159" s="297"/>
      <c r="CT159" s="297"/>
      <c r="CU159" s="297"/>
      <c r="CV159" s="297"/>
      <c r="CW159" s="297"/>
      <c r="CX159" s="297"/>
      <c r="CY159" s="297"/>
      <c r="CZ159" s="297"/>
    </row>
    <row r="160" spans="1:109" ht="12.75" hidden="1" customHeight="1">
      <c r="A160" s="73"/>
      <c r="B160" s="73"/>
      <c r="C160" s="73"/>
      <c r="D160" s="73"/>
      <c r="E160" s="73"/>
      <c r="F160" s="76" t="s">
        <v>55</v>
      </c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76"/>
      <c r="CB160" s="76"/>
      <c r="CC160" s="76"/>
      <c r="CD160" s="76"/>
      <c r="CE160" s="76"/>
      <c r="CF160" s="76"/>
      <c r="CG160" s="76"/>
      <c r="CH160" s="76"/>
      <c r="CI160" s="76"/>
      <c r="CJ160" s="76"/>
      <c r="CK160" s="76"/>
      <c r="CL160" s="76"/>
      <c r="CM160" s="76"/>
      <c r="CN160" s="76"/>
      <c r="CO160" s="76"/>
      <c r="CP160" s="76"/>
      <c r="CQ160" s="76"/>
      <c r="CR160" s="76"/>
      <c r="CS160" s="76"/>
      <c r="CT160" s="76"/>
      <c r="CU160" s="76"/>
      <c r="CV160" s="76"/>
      <c r="CW160" s="76"/>
      <c r="CX160" s="76"/>
      <c r="CY160" s="76"/>
      <c r="CZ160" s="76"/>
      <c r="DA160" s="2"/>
      <c r="DB160" s="2"/>
    </row>
    <row r="161" spans="1:104" s="7" customFormat="1" ht="28.95" hidden="1" customHeight="1">
      <c r="A161" s="70">
        <v>1</v>
      </c>
      <c r="B161" s="70"/>
      <c r="C161" s="70"/>
      <c r="D161" s="70"/>
      <c r="E161" s="70"/>
      <c r="F161" s="72" t="s">
        <v>79</v>
      </c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  <c r="AA161" s="72"/>
      <c r="AB161" s="73" t="s">
        <v>57</v>
      </c>
      <c r="AC161" s="73"/>
      <c r="AD161" s="73"/>
      <c r="AE161" s="73"/>
      <c r="AF161" s="73"/>
      <c r="AG161" s="73"/>
      <c r="AH161" s="81" t="s">
        <v>170</v>
      </c>
      <c r="AI161" s="82"/>
      <c r="AJ161" s="82"/>
      <c r="AK161" s="82"/>
      <c r="AL161" s="82"/>
      <c r="AM161" s="82"/>
      <c r="AN161" s="82"/>
      <c r="AO161" s="82"/>
      <c r="AP161" s="82"/>
      <c r="AQ161" s="82"/>
      <c r="AR161" s="83"/>
      <c r="AS161" s="151"/>
      <c r="AT161" s="298"/>
      <c r="AU161" s="298"/>
      <c r="AV161" s="298"/>
      <c r="AW161" s="298"/>
      <c r="AX161" s="298"/>
      <c r="AY161" s="298"/>
      <c r="AZ161" s="79"/>
      <c r="BA161" s="79"/>
      <c r="BB161" s="79"/>
      <c r="BC161" s="79"/>
      <c r="BD161" s="79"/>
      <c r="BE161" s="79"/>
      <c r="BF161" s="74">
        <f>AS161</f>
        <v>0</v>
      </c>
      <c r="BG161" s="79"/>
      <c r="BH161" s="79"/>
      <c r="BI161" s="79"/>
      <c r="BJ161" s="79"/>
      <c r="BK161" s="79"/>
      <c r="BL161" s="79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>
        <f>BM161+BT161</f>
        <v>0</v>
      </c>
      <c r="CA161" s="74"/>
      <c r="CB161" s="74"/>
      <c r="CC161" s="74"/>
      <c r="CD161" s="74"/>
      <c r="CE161" s="74"/>
      <c r="CF161" s="74"/>
      <c r="CG161" s="153"/>
      <c r="CH161" s="153"/>
      <c r="CI161" s="153"/>
      <c r="CJ161" s="153"/>
      <c r="CK161" s="153"/>
      <c r="CL161" s="153"/>
      <c r="CM161" s="153"/>
      <c r="CN161" s="79"/>
      <c r="CO161" s="79"/>
      <c r="CP161" s="79"/>
      <c r="CQ161" s="79"/>
      <c r="CR161" s="79"/>
      <c r="CS161" s="79"/>
      <c r="CT161" s="153"/>
      <c r="CU161" s="153"/>
      <c r="CV161" s="153"/>
      <c r="CW161" s="153"/>
      <c r="CX161" s="153"/>
      <c r="CY161" s="153"/>
      <c r="CZ161" s="153"/>
    </row>
    <row r="162" spans="1:104" s="7" customFormat="1" ht="31.95" hidden="1" customHeight="1">
      <c r="A162" s="70">
        <v>2</v>
      </c>
      <c r="B162" s="70"/>
      <c r="C162" s="70"/>
      <c r="D162" s="70"/>
      <c r="E162" s="70"/>
      <c r="F162" s="72" t="s">
        <v>83</v>
      </c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  <c r="AA162" s="72"/>
      <c r="AB162" s="73" t="s">
        <v>57</v>
      </c>
      <c r="AC162" s="73"/>
      <c r="AD162" s="73"/>
      <c r="AE162" s="73"/>
      <c r="AF162" s="73"/>
      <c r="AG162" s="73"/>
      <c r="AH162" s="81" t="s">
        <v>170</v>
      </c>
      <c r="AI162" s="82"/>
      <c r="AJ162" s="82"/>
      <c r="AK162" s="82"/>
      <c r="AL162" s="82"/>
      <c r="AM162" s="82"/>
      <c r="AN162" s="82"/>
      <c r="AO162" s="82"/>
      <c r="AP162" s="82"/>
      <c r="AQ162" s="82"/>
      <c r="AR162" s="83"/>
      <c r="AS162" s="74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E162" s="79"/>
      <c r="BF162" s="74">
        <f>AS162</f>
        <v>0</v>
      </c>
      <c r="BG162" s="79"/>
      <c r="BH162" s="79"/>
      <c r="BI162" s="79"/>
      <c r="BJ162" s="79"/>
      <c r="BK162" s="79"/>
      <c r="BL162" s="79"/>
      <c r="BM162" s="153">
        <v>0</v>
      </c>
      <c r="BN162" s="153"/>
      <c r="BO162" s="153"/>
      <c r="BP162" s="153"/>
      <c r="BQ162" s="153"/>
      <c r="BR162" s="153"/>
      <c r="BS162" s="153"/>
      <c r="BT162" s="79"/>
      <c r="BU162" s="79"/>
      <c r="BV162" s="79"/>
      <c r="BW162" s="79"/>
      <c r="BX162" s="79"/>
      <c r="BY162" s="79"/>
      <c r="BZ162" s="153">
        <v>0</v>
      </c>
      <c r="CA162" s="153"/>
      <c r="CB162" s="153"/>
      <c r="CC162" s="153"/>
      <c r="CD162" s="153"/>
      <c r="CE162" s="153"/>
      <c r="CF162" s="153"/>
      <c r="CG162" s="153"/>
      <c r="CH162" s="153"/>
      <c r="CI162" s="153"/>
      <c r="CJ162" s="153"/>
      <c r="CK162" s="153"/>
      <c r="CL162" s="153"/>
      <c r="CM162" s="153"/>
      <c r="CN162" s="79"/>
      <c r="CO162" s="79"/>
      <c r="CP162" s="79"/>
      <c r="CQ162" s="79"/>
      <c r="CR162" s="79"/>
      <c r="CS162" s="79"/>
      <c r="CT162" s="153"/>
      <c r="CU162" s="153"/>
      <c r="CV162" s="153"/>
      <c r="CW162" s="153"/>
      <c r="CX162" s="153"/>
      <c r="CY162" s="153"/>
      <c r="CZ162" s="153"/>
    </row>
    <row r="163" spans="1:104" s="7" customFormat="1" ht="31.2" hidden="1" customHeight="1">
      <c r="A163" s="70">
        <v>3</v>
      </c>
      <c r="B163" s="70"/>
      <c r="C163" s="70"/>
      <c r="D163" s="70"/>
      <c r="E163" s="70"/>
      <c r="F163" s="72" t="s">
        <v>84</v>
      </c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  <c r="AA163" s="72"/>
      <c r="AB163" s="73" t="s">
        <v>57</v>
      </c>
      <c r="AC163" s="73"/>
      <c r="AD163" s="73"/>
      <c r="AE163" s="73"/>
      <c r="AF163" s="73"/>
      <c r="AG163" s="73"/>
      <c r="AH163" s="81" t="s">
        <v>170</v>
      </c>
      <c r="AI163" s="82"/>
      <c r="AJ163" s="82"/>
      <c r="AK163" s="82"/>
      <c r="AL163" s="82"/>
      <c r="AM163" s="82"/>
      <c r="AN163" s="82"/>
      <c r="AO163" s="82"/>
      <c r="AP163" s="82"/>
      <c r="AQ163" s="82"/>
      <c r="AR163" s="83"/>
      <c r="AS163" s="74"/>
      <c r="AT163" s="79"/>
      <c r="AU163" s="79"/>
      <c r="AV163" s="79"/>
      <c r="AW163" s="79"/>
      <c r="AX163" s="79"/>
      <c r="AY163" s="79"/>
      <c r="AZ163" s="79"/>
      <c r="BA163" s="79"/>
      <c r="BB163" s="79"/>
      <c r="BC163" s="79"/>
      <c r="BD163" s="79"/>
      <c r="BE163" s="79"/>
      <c r="BF163" s="74">
        <f>AS163</f>
        <v>0</v>
      </c>
      <c r="BG163" s="79"/>
      <c r="BH163" s="79"/>
      <c r="BI163" s="79"/>
      <c r="BJ163" s="79"/>
      <c r="BK163" s="79"/>
      <c r="BL163" s="79"/>
      <c r="BM163" s="153">
        <v>0</v>
      </c>
      <c r="BN163" s="153"/>
      <c r="BO163" s="153"/>
      <c r="BP163" s="153"/>
      <c r="BQ163" s="153"/>
      <c r="BR163" s="153"/>
      <c r="BS163" s="153"/>
      <c r="BT163" s="79"/>
      <c r="BU163" s="79"/>
      <c r="BV163" s="79"/>
      <c r="BW163" s="79"/>
      <c r="BX163" s="79"/>
      <c r="BY163" s="79"/>
      <c r="BZ163" s="153">
        <v>0</v>
      </c>
      <c r="CA163" s="153"/>
      <c r="CB163" s="153"/>
      <c r="CC163" s="153"/>
      <c r="CD163" s="153"/>
      <c r="CE163" s="153"/>
      <c r="CF163" s="153"/>
      <c r="CG163" s="153"/>
      <c r="CH163" s="153"/>
      <c r="CI163" s="153"/>
      <c r="CJ163" s="153"/>
      <c r="CK163" s="153"/>
      <c r="CL163" s="153"/>
      <c r="CM163" s="153"/>
      <c r="CN163" s="79"/>
      <c r="CO163" s="79"/>
      <c r="CP163" s="79"/>
      <c r="CQ163" s="79"/>
      <c r="CR163" s="79"/>
      <c r="CS163" s="79"/>
      <c r="CT163" s="153"/>
      <c r="CU163" s="153"/>
      <c r="CV163" s="153"/>
      <c r="CW163" s="153"/>
      <c r="CX163" s="153"/>
      <c r="CY163" s="153"/>
      <c r="CZ163" s="153"/>
    </row>
    <row r="164" spans="1:104" s="7" customFormat="1" ht="34.200000000000003" hidden="1" customHeight="1">
      <c r="A164" s="70">
        <v>4</v>
      </c>
      <c r="B164" s="70"/>
      <c r="C164" s="70"/>
      <c r="D164" s="70"/>
      <c r="E164" s="70"/>
      <c r="F164" s="72" t="s">
        <v>85</v>
      </c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  <c r="AA164" s="72"/>
      <c r="AB164" s="73" t="s">
        <v>57</v>
      </c>
      <c r="AC164" s="73"/>
      <c r="AD164" s="73"/>
      <c r="AE164" s="73"/>
      <c r="AF164" s="73"/>
      <c r="AG164" s="73"/>
      <c r="AH164" s="81" t="s">
        <v>170</v>
      </c>
      <c r="AI164" s="82"/>
      <c r="AJ164" s="82"/>
      <c r="AK164" s="82"/>
      <c r="AL164" s="82"/>
      <c r="AM164" s="82"/>
      <c r="AN164" s="82"/>
      <c r="AO164" s="82"/>
      <c r="AP164" s="82"/>
      <c r="AQ164" s="82"/>
      <c r="AR164" s="83"/>
      <c r="AS164" s="74"/>
      <c r="AT164" s="79"/>
      <c r="AU164" s="79"/>
      <c r="AV164" s="79"/>
      <c r="AW164" s="79"/>
      <c r="AX164" s="79"/>
      <c r="AY164" s="79"/>
      <c r="AZ164" s="79"/>
      <c r="BA164" s="79"/>
      <c r="BB164" s="79"/>
      <c r="BC164" s="79"/>
      <c r="BD164" s="79"/>
      <c r="BE164" s="79"/>
      <c r="BF164" s="74">
        <f>AS164</f>
        <v>0</v>
      </c>
      <c r="BG164" s="79"/>
      <c r="BH164" s="79"/>
      <c r="BI164" s="79"/>
      <c r="BJ164" s="79"/>
      <c r="BK164" s="79"/>
      <c r="BL164" s="79"/>
      <c r="BM164" s="153">
        <v>0</v>
      </c>
      <c r="BN164" s="153"/>
      <c r="BO164" s="153"/>
      <c r="BP164" s="153"/>
      <c r="BQ164" s="153"/>
      <c r="BR164" s="153"/>
      <c r="BS164" s="153"/>
      <c r="BT164" s="79"/>
      <c r="BU164" s="79"/>
      <c r="BV164" s="79"/>
      <c r="BW164" s="79"/>
      <c r="BX164" s="79"/>
      <c r="BY164" s="79"/>
      <c r="BZ164" s="153">
        <v>0</v>
      </c>
      <c r="CA164" s="153"/>
      <c r="CB164" s="153"/>
      <c r="CC164" s="153"/>
      <c r="CD164" s="153"/>
      <c r="CE164" s="153"/>
      <c r="CF164" s="153"/>
      <c r="CG164" s="153"/>
      <c r="CH164" s="153"/>
      <c r="CI164" s="153"/>
      <c r="CJ164" s="153"/>
      <c r="CK164" s="153"/>
      <c r="CL164" s="153"/>
      <c r="CM164" s="153"/>
      <c r="CN164" s="79"/>
      <c r="CO164" s="79"/>
      <c r="CP164" s="79"/>
      <c r="CQ164" s="79"/>
      <c r="CR164" s="79"/>
      <c r="CS164" s="79"/>
      <c r="CT164" s="153"/>
      <c r="CU164" s="153"/>
      <c r="CV164" s="153"/>
      <c r="CW164" s="153"/>
      <c r="CX164" s="153"/>
      <c r="CY164" s="153"/>
      <c r="CZ164" s="153"/>
    </row>
    <row r="165" spans="1:104" s="2" customFormat="1" ht="12.75" hidden="1" customHeight="1">
      <c r="A165" s="73"/>
      <c r="B165" s="73"/>
      <c r="C165" s="73"/>
      <c r="D165" s="73"/>
      <c r="E165" s="73"/>
      <c r="F165" s="76" t="s">
        <v>59</v>
      </c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76"/>
      <c r="CB165" s="76"/>
      <c r="CC165" s="76"/>
      <c r="CD165" s="76"/>
      <c r="CE165" s="76"/>
      <c r="CF165" s="76"/>
      <c r="CG165" s="76"/>
      <c r="CH165" s="76"/>
      <c r="CI165" s="76"/>
      <c r="CJ165" s="76"/>
      <c r="CK165" s="76"/>
      <c r="CL165" s="76"/>
      <c r="CM165" s="76"/>
      <c r="CN165" s="76"/>
      <c r="CO165" s="76"/>
      <c r="CP165" s="76"/>
      <c r="CQ165" s="76"/>
      <c r="CR165" s="76"/>
      <c r="CS165" s="76"/>
      <c r="CT165" s="76"/>
      <c r="CU165" s="76"/>
      <c r="CV165" s="76"/>
      <c r="CW165" s="76"/>
      <c r="CX165" s="76"/>
      <c r="CY165" s="76"/>
      <c r="CZ165" s="76"/>
    </row>
    <row r="166" spans="1:104" s="7" customFormat="1" ht="21.75" hidden="1" customHeight="1">
      <c r="A166" s="70">
        <v>1</v>
      </c>
      <c r="B166" s="70"/>
      <c r="C166" s="70"/>
      <c r="D166" s="70"/>
      <c r="E166" s="70"/>
      <c r="F166" s="72" t="s">
        <v>87</v>
      </c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3" t="s">
        <v>61</v>
      </c>
      <c r="AC166" s="73"/>
      <c r="AD166" s="73"/>
      <c r="AE166" s="73"/>
      <c r="AF166" s="73"/>
      <c r="AG166" s="73"/>
      <c r="AH166" s="73" t="s">
        <v>65</v>
      </c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E166" s="79"/>
      <c r="BF166" s="79">
        <f>AS166</f>
        <v>0</v>
      </c>
      <c r="BG166" s="79"/>
      <c r="BH166" s="79"/>
      <c r="BI166" s="79"/>
      <c r="BJ166" s="79"/>
      <c r="BK166" s="79"/>
      <c r="BL166" s="79"/>
      <c r="BM166" s="152"/>
      <c r="BN166" s="152"/>
      <c r="BO166" s="152"/>
      <c r="BP166" s="152"/>
      <c r="BQ166" s="152"/>
      <c r="BR166" s="152"/>
      <c r="BS166" s="152"/>
      <c r="BT166" s="79"/>
      <c r="BU166" s="79"/>
      <c r="BV166" s="79"/>
      <c r="BW166" s="79"/>
      <c r="BX166" s="79"/>
      <c r="BY166" s="79"/>
      <c r="BZ166" s="152"/>
      <c r="CA166" s="152"/>
      <c r="CB166" s="152"/>
      <c r="CC166" s="152"/>
      <c r="CD166" s="152"/>
      <c r="CE166" s="152"/>
      <c r="CF166" s="152"/>
      <c r="CG166" s="152"/>
      <c r="CH166" s="152"/>
      <c r="CI166" s="152"/>
      <c r="CJ166" s="152"/>
      <c r="CK166" s="152"/>
      <c r="CL166" s="152"/>
      <c r="CM166" s="152"/>
      <c r="CN166" s="79"/>
      <c r="CO166" s="79"/>
      <c r="CP166" s="79"/>
      <c r="CQ166" s="79"/>
      <c r="CR166" s="79"/>
      <c r="CS166" s="79"/>
      <c r="CT166" s="152"/>
      <c r="CU166" s="152"/>
      <c r="CV166" s="152"/>
      <c r="CW166" s="152"/>
      <c r="CX166" s="152"/>
      <c r="CY166" s="152"/>
      <c r="CZ166" s="152"/>
    </row>
    <row r="167" spans="1:104" s="7" customFormat="1" ht="36" hidden="1" customHeight="1">
      <c r="A167" s="70">
        <v>2</v>
      </c>
      <c r="B167" s="70"/>
      <c r="C167" s="70"/>
      <c r="D167" s="70"/>
      <c r="E167" s="70"/>
      <c r="F167" s="72" t="s">
        <v>86</v>
      </c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  <c r="AA167" s="72"/>
      <c r="AB167" s="73" t="s">
        <v>61</v>
      </c>
      <c r="AC167" s="73"/>
      <c r="AD167" s="73"/>
      <c r="AE167" s="73"/>
      <c r="AF167" s="73"/>
      <c r="AG167" s="73"/>
      <c r="AH167" s="73" t="s">
        <v>65</v>
      </c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9"/>
      <c r="AT167" s="79"/>
      <c r="AU167" s="79"/>
      <c r="AV167" s="79"/>
      <c r="AW167" s="79"/>
      <c r="AX167" s="79"/>
      <c r="AY167" s="79"/>
      <c r="AZ167" s="79"/>
      <c r="BA167" s="79"/>
      <c r="BB167" s="79"/>
      <c r="BC167" s="79"/>
      <c r="BD167" s="79"/>
      <c r="BE167" s="79"/>
      <c r="BF167" s="79">
        <f>AS167</f>
        <v>0</v>
      </c>
      <c r="BG167" s="79"/>
      <c r="BH167" s="79"/>
      <c r="BI167" s="79"/>
      <c r="BJ167" s="79"/>
      <c r="BK167" s="79"/>
      <c r="BL167" s="79"/>
      <c r="BM167" s="152"/>
      <c r="BN167" s="152"/>
      <c r="BO167" s="152"/>
      <c r="BP167" s="152"/>
      <c r="BQ167" s="152"/>
      <c r="BR167" s="152"/>
      <c r="BS167" s="152"/>
      <c r="BT167" s="79"/>
      <c r="BU167" s="79"/>
      <c r="BV167" s="79"/>
      <c r="BW167" s="79"/>
      <c r="BX167" s="79"/>
      <c r="BY167" s="79"/>
      <c r="BZ167" s="152"/>
      <c r="CA167" s="152"/>
      <c r="CB167" s="152"/>
      <c r="CC167" s="152"/>
      <c r="CD167" s="152"/>
      <c r="CE167" s="152"/>
      <c r="CF167" s="152"/>
      <c r="CG167" s="152"/>
      <c r="CH167" s="152"/>
      <c r="CI167" s="152"/>
      <c r="CJ167" s="152"/>
      <c r="CK167" s="152"/>
      <c r="CL167" s="152"/>
      <c r="CM167" s="152"/>
      <c r="CN167" s="79"/>
      <c r="CO167" s="79"/>
      <c r="CP167" s="79"/>
      <c r="CQ167" s="79"/>
      <c r="CR167" s="79"/>
      <c r="CS167" s="79"/>
      <c r="CT167" s="152"/>
      <c r="CU167" s="152"/>
      <c r="CV167" s="152"/>
      <c r="CW167" s="152"/>
      <c r="CX167" s="152"/>
      <c r="CY167" s="152"/>
      <c r="CZ167" s="152"/>
    </row>
    <row r="168" spans="1:104" s="7" customFormat="1" ht="24" hidden="1" customHeight="1">
      <c r="A168" s="70">
        <v>3</v>
      </c>
      <c r="B168" s="70"/>
      <c r="C168" s="70"/>
      <c r="D168" s="70"/>
      <c r="E168" s="70"/>
      <c r="F168" s="71" t="s">
        <v>60</v>
      </c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  <c r="AA168" s="72"/>
      <c r="AB168" s="73" t="s">
        <v>61</v>
      </c>
      <c r="AC168" s="73"/>
      <c r="AD168" s="73"/>
      <c r="AE168" s="73"/>
      <c r="AF168" s="73"/>
      <c r="AG168" s="73"/>
      <c r="AH168" s="73" t="s">
        <v>65</v>
      </c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9"/>
      <c r="AT168" s="79"/>
      <c r="AU168" s="79"/>
      <c r="AV168" s="79"/>
      <c r="AW168" s="79"/>
      <c r="AX168" s="79"/>
      <c r="AY168" s="79"/>
      <c r="AZ168" s="79"/>
      <c r="BA168" s="79"/>
      <c r="BB168" s="79"/>
      <c r="BC168" s="79"/>
      <c r="BD168" s="79"/>
      <c r="BE168" s="79"/>
      <c r="BF168" s="79"/>
      <c r="BG168" s="79"/>
      <c r="BH168" s="79"/>
      <c r="BI168" s="79"/>
      <c r="BJ168" s="79"/>
      <c r="BK168" s="79"/>
      <c r="BL168" s="79"/>
      <c r="BM168" s="80">
        <v>3</v>
      </c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>
        <f>BM168</f>
        <v>3</v>
      </c>
      <c r="CA168" s="80"/>
      <c r="CB168" s="80"/>
      <c r="CC168" s="80"/>
      <c r="CD168" s="80"/>
      <c r="CE168" s="80"/>
      <c r="CF168" s="80"/>
      <c r="CG168" s="152"/>
      <c r="CH168" s="152"/>
      <c r="CI168" s="152"/>
      <c r="CJ168" s="152"/>
      <c r="CK168" s="152"/>
      <c r="CL168" s="152"/>
      <c r="CM168" s="152"/>
      <c r="CN168" s="79"/>
      <c r="CO168" s="79"/>
      <c r="CP168" s="79"/>
      <c r="CQ168" s="79"/>
      <c r="CR168" s="79"/>
      <c r="CS168" s="79"/>
      <c r="CT168" s="152"/>
      <c r="CU168" s="152"/>
      <c r="CV168" s="152"/>
      <c r="CW168" s="152"/>
      <c r="CX168" s="152"/>
      <c r="CY168" s="152"/>
      <c r="CZ168" s="152"/>
    </row>
    <row r="169" spans="1:104" s="2" customFormat="1" ht="12.75" hidden="1" customHeight="1">
      <c r="A169" s="73"/>
      <c r="B169" s="73"/>
      <c r="C169" s="73"/>
      <c r="D169" s="73"/>
      <c r="E169" s="73"/>
      <c r="F169" s="76" t="s">
        <v>63</v>
      </c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76"/>
      <c r="CB169" s="76"/>
      <c r="CC169" s="76"/>
      <c r="CD169" s="76"/>
      <c r="CE169" s="76"/>
      <c r="CF169" s="76"/>
      <c r="CG169" s="76"/>
      <c r="CH169" s="76"/>
      <c r="CI169" s="76"/>
      <c r="CJ169" s="76"/>
      <c r="CK169" s="76"/>
      <c r="CL169" s="76"/>
      <c r="CM169" s="76"/>
      <c r="CN169" s="76"/>
      <c r="CO169" s="76"/>
      <c r="CP169" s="76"/>
      <c r="CQ169" s="76"/>
      <c r="CR169" s="76"/>
      <c r="CS169" s="76"/>
      <c r="CT169" s="76"/>
      <c r="CU169" s="76"/>
      <c r="CV169" s="76"/>
      <c r="CW169" s="76"/>
      <c r="CX169" s="76"/>
      <c r="CY169" s="76"/>
      <c r="CZ169" s="76"/>
    </row>
    <row r="170" spans="1:104" s="7" customFormat="1" ht="28.5" hidden="1" customHeight="1">
      <c r="A170" s="70">
        <v>1</v>
      </c>
      <c r="B170" s="70"/>
      <c r="C170" s="70"/>
      <c r="D170" s="70"/>
      <c r="E170" s="70"/>
      <c r="F170" s="72" t="s">
        <v>88</v>
      </c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  <c r="AA170" s="72"/>
      <c r="AB170" s="73" t="s">
        <v>57</v>
      </c>
      <c r="AC170" s="73"/>
      <c r="AD170" s="73"/>
      <c r="AE170" s="73"/>
      <c r="AF170" s="73"/>
      <c r="AG170" s="73"/>
      <c r="AH170" s="73" t="s">
        <v>65</v>
      </c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>
        <f>AS170</f>
        <v>0</v>
      </c>
      <c r="BG170" s="74"/>
      <c r="BH170" s="74"/>
      <c r="BI170" s="74"/>
      <c r="BJ170" s="74"/>
      <c r="BK170" s="74"/>
      <c r="BL170" s="74"/>
      <c r="BM170" s="153"/>
      <c r="BN170" s="153"/>
      <c r="BO170" s="153"/>
      <c r="BP170" s="153"/>
      <c r="BQ170" s="153"/>
      <c r="BR170" s="153"/>
      <c r="BS170" s="153"/>
      <c r="BT170" s="79"/>
      <c r="BU170" s="79"/>
      <c r="BV170" s="79"/>
      <c r="BW170" s="79"/>
      <c r="BX170" s="79"/>
      <c r="BY170" s="79"/>
      <c r="BZ170" s="153"/>
      <c r="CA170" s="153"/>
      <c r="CB170" s="153"/>
      <c r="CC170" s="153"/>
      <c r="CD170" s="153"/>
      <c r="CE170" s="153"/>
      <c r="CF170" s="153"/>
      <c r="CG170" s="153"/>
      <c r="CH170" s="153"/>
      <c r="CI170" s="153"/>
      <c r="CJ170" s="153"/>
      <c r="CK170" s="153"/>
      <c r="CL170" s="153"/>
      <c r="CM170" s="153"/>
      <c r="CN170" s="79"/>
      <c r="CO170" s="79"/>
      <c r="CP170" s="79"/>
      <c r="CQ170" s="79"/>
      <c r="CR170" s="79"/>
      <c r="CS170" s="79"/>
      <c r="CT170" s="153"/>
      <c r="CU170" s="153"/>
      <c r="CV170" s="153"/>
      <c r="CW170" s="153"/>
      <c r="CX170" s="153"/>
      <c r="CY170" s="153"/>
      <c r="CZ170" s="153"/>
    </row>
    <row r="171" spans="1:104" s="7" customFormat="1" ht="36.75" hidden="1" customHeight="1">
      <c r="A171" s="70">
        <v>2</v>
      </c>
      <c r="B171" s="70"/>
      <c r="C171" s="70"/>
      <c r="D171" s="70"/>
      <c r="E171" s="70"/>
      <c r="F171" s="72" t="s">
        <v>89</v>
      </c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  <c r="AA171" s="72"/>
      <c r="AB171" s="73" t="s">
        <v>57</v>
      </c>
      <c r="AC171" s="73"/>
      <c r="AD171" s="73"/>
      <c r="AE171" s="73"/>
      <c r="AF171" s="73"/>
      <c r="AG171" s="73"/>
      <c r="AH171" s="73" t="s">
        <v>65</v>
      </c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>
        <f>AS171</f>
        <v>0</v>
      </c>
      <c r="BG171" s="74"/>
      <c r="BH171" s="74"/>
      <c r="BI171" s="74"/>
      <c r="BJ171" s="74"/>
      <c r="BK171" s="74"/>
      <c r="BL171" s="74"/>
      <c r="BM171" s="153"/>
      <c r="BN171" s="153"/>
      <c r="BO171" s="153"/>
      <c r="BP171" s="153"/>
      <c r="BQ171" s="153"/>
      <c r="BR171" s="153"/>
      <c r="BS171" s="153"/>
      <c r="BT171" s="79"/>
      <c r="BU171" s="79"/>
      <c r="BV171" s="79"/>
      <c r="BW171" s="79"/>
      <c r="BX171" s="79"/>
      <c r="BY171" s="79"/>
      <c r="BZ171" s="153"/>
      <c r="CA171" s="153"/>
      <c r="CB171" s="153"/>
      <c r="CC171" s="153"/>
      <c r="CD171" s="153"/>
      <c r="CE171" s="153"/>
      <c r="CF171" s="153"/>
      <c r="CG171" s="153"/>
      <c r="CH171" s="153"/>
      <c r="CI171" s="153"/>
      <c r="CJ171" s="153"/>
      <c r="CK171" s="153"/>
      <c r="CL171" s="153"/>
      <c r="CM171" s="153"/>
      <c r="CN171" s="79"/>
      <c r="CO171" s="79"/>
      <c r="CP171" s="79"/>
      <c r="CQ171" s="79"/>
      <c r="CR171" s="79"/>
      <c r="CS171" s="79"/>
      <c r="CT171" s="153"/>
      <c r="CU171" s="153"/>
      <c r="CV171" s="153"/>
      <c r="CW171" s="153"/>
      <c r="CX171" s="153"/>
      <c r="CY171" s="153"/>
      <c r="CZ171" s="153"/>
    </row>
    <row r="172" spans="1:104" s="7" customFormat="1" ht="22.2" hidden="1" customHeight="1">
      <c r="A172" s="70">
        <v>3</v>
      </c>
      <c r="B172" s="70"/>
      <c r="C172" s="70"/>
      <c r="D172" s="70"/>
      <c r="E172" s="70"/>
      <c r="F172" s="71" t="s">
        <v>64</v>
      </c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  <c r="AA172" s="72"/>
      <c r="AB172" s="73" t="s">
        <v>57</v>
      </c>
      <c r="AC172" s="73"/>
      <c r="AD172" s="73"/>
      <c r="AE172" s="73"/>
      <c r="AF172" s="73"/>
      <c r="AG172" s="73"/>
      <c r="AH172" s="73" t="s">
        <v>65</v>
      </c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293"/>
      <c r="AT172" s="79"/>
      <c r="AU172" s="79"/>
      <c r="AV172" s="79"/>
      <c r="AW172" s="79"/>
      <c r="AX172" s="79"/>
      <c r="AY172" s="79"/>
      <c r="AZ172" s="79"/>
      <c r="BA172" s="79"/>
      <c r="BB172" s="79"/>
      <c r="BC172" s="79"/>
      <c r="BD172" s="79"/>
      <c r="BE172" s="79"/>
      <c r="BF172" s="293"/>
      <c r="BG172" s="79"/>
      <c r="BH172" s="79"/>
      <c r="BI172" s="79"/>
      <c r="BJ172" s="79"/>
      <c r="BK172" s="79"/>
      <c r="BL172" s="79"/>
      <c r="BM172" s="74">
        <f>BM161/BM168</f>
        <v>0</v>
      </c>
      <c r="BN172" s="74"/>
      <c r="BO172" s="74"/>
      <c r="BP172" s="74"/>
      <c r="BQ172" s="74"/>
      <c r="BR172" s="74"/>
      <c r="BS172" s="74"/>
      <c r="BT172" s="79"/>
      <c r="BU172" s="79"/>
      <c r="BV172" s="79"/>
      <c r="BW172" s="79"/>
      <c r="BX172" s="79"/>
      <c r="BY172" s="79"/>
      <c r="BZ172" s="74">
        <f>BM172</f>
        <v>0</v>
      </c>
      <c r="CA172" s="74"/>
      <c r="CB172" s="74"/>
      <c r="CC172" s="74"/>
      <c r="CD172" s="74"/>
      <c r="CE172" s="74"/>
      <c r="CF172" s="74"/>
      <c r="CG172" s="153"/>
      <c r="CH172" s="153"/>
      <c r="CI172" s="153"/>
      <c r="CJ172" s="153"/>
      <c r="CK172" s="153"/>
      <c r="CL172" s="153"/>
      <c r="CM172" s="153"/>
      <c r="CN172" s="79"/>
      <c r="CO172" s="79"/>
      <c r="CP172" s="79"/>
      <c r="CQ172" s="79"/>
      <c r="CR172" s="79"/>
      <c r="CS172" s="79"/>
      <c r="CT172" s="153"/>
      <c r="CU172" s="153"/>
      <c r="CV172" s="153"/>
      <c r="CW172" s="153"/>
      <c r="CX172" s="153"/>
      <c r="CY172" s="153"/>
      <c r="CZ172" s="153"/>
    </row>
    <row r="173" spans="1:104" s="2" customFormat="1" ht="12.75" hidden="1" customHeight="1">
      <c r="A173" s="73"/>
      <c r="B173" s="73"/>
      <c r="C173" s="73"/>
      <c r="D173" s="73"/>
      <c r="E173" s="73"/>
      <c r="F173" s="76" t="s">
        <v>66</v>
      </c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76"/>
      <c r="CB173" s="76"/>
      <c r="CC173" s="76"/>
      <c r="CD173" s="76"/>
      <c r="CE173" s="76"/>
      <c r="CF173" s="76"/>
      <c r="CG173" s="76"/>
      <c r="CH173" s="76"/>
      <c r="CI173" s="76"/>
      <c r="CJ173" s="76"/>
      <c r="CK173" s="76"/>
      <c r="CL173" s="76"/>
      <c r="CM173" s="76"/>
      <c r="CN173" s="76"/>
      <c r="CO173" s="76"/>
      <c r="CP173" s="76"/>
      <c r="CQ173" s="76"/>
      <c r="CR173" s="76"/>
      <c r="CS173" s="76"/>
      <c r="CT173" s="76"/>
      <c r="CU173" s="76"/>
      <c r="CV173" s="76"/>
      <c r="CW173" s="76"/>
      <c r="CX173" s="76"/>
      <c r="CY173" s="76"/>
      <c r="CZ173" s="76"/>
    </row>
    <row r="174" spans="1:104" s="7" customFormat="1" ht="12.75" hidden="1" customHeight="1">
      <c r="A174" s="70">
        <v>1</v>
      </c>
      <c r="B174" s="70"/>
      <c r="C174" s="70"/>
      <c r="D174" s="70"/>
      <c r="E174" s="70"/>
      <c r="F174" s="72" t="s">
        <v>67</v>
      </c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3" t="s">
        <v>68</v>
      </c>
      <c r="AC174" s="73"/>
      <c r="AD174" s="73"/>
      <c r="AE174" s="73"/>
      <c r="AF174" s="73"/>
      <c r="AG174" s="73"/>
      <c r="AH174" s="73" t="s">
        <v>65</v>
      </c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9">
        <v>100</v>
      </c>
      <c r="AT174" s="79"/>
      <c r="AU174" s="79"/>
      <c r="AV174" s="79"/>
      <c r="AW174" s="79"/>
      <c r="AX174" s="79"/>
      <c r="AY174" s="79"/>
      <c r="AZ174" s="79"/>
      <c r="BA174" s="79"/>
      <c r="BB174" s="79"/>
      <c r="BC174" s="79"/>
      <c r="BD174" s="79"/>
      <c r="BE174" s="79"/>
      <c r="BF174" s="79">
        <v>100</v>
      </c>
      <c r="BG174" s="79"/>
      <c r="BH174" s="79"/>
      <c r="BI174" s="79"/>
      <c r="BJ174" s="79"/>
      <c r="BK174" s="79"/>
      <c r="BL174" s="79"/>
      <c r="BM174" s="80">
        <v>100</v>
      </c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>
        <v>100</v>
      </c>
      <c r="CA174" s="80"/>
      <c r="CB174" s="80"/>
      <c r="CC174" s="80"/>
      <c r="CD174" s="80"/>
      <c r="CE174" s="80"/>
      <c r="CF174" s="80"/>
      <c r="CG174" s="152"/>
      <c r="CH174" s="152"/>
      <c r="CI174" s="152"/>
      <c r="CJ174" s="152"/>
      <c r="CK174" s="152"/>
      <c r="CL174" s="152"/>
      <c r="CM174" s="152"/>
      <c r="CN174" s="79"/>
      <c r="CO174" s="79"/>
      <c r="CP174" s="79"/>
      <c r="CQ174" s="79"/>
      <c r="CR174" s="79"/>
      <c r="CS174" s="79"/>
      <c r="CT174" s="152"/>
      <c r="CU174" s="152"/>
      <c r="CV174" s="152"/>
      <c r="CW174" s="152"/>
      <c r="CX174" s="152"/>
      <c r="CY174" s="152"/>
      <c r="CZ174" s="152"/>
    </row>
    <row r="175" spans="1:104" s="22" customFormat="1" ht="21" customHeight="1">
      <c r="A175" s="375" t="s">
        <v>69</v>
      </c>
      <c r="B175" s="375"/>
      <c r="C175" s="375"/>
      <c r="D175" s="375"/>
      <c r="E175" s="375"/>
      <c r="F175" s="297" t="s">
        <v>146</v>
      </c>
      <c r="G175" s="297"/>
      <c r="H175" s="297"/>
      <c r="I175" s="297"/>
      <c r="J175" s="297"/>
      <c r="K175" s="297"/>
      <c r="L175" s="297"/>
      <c r="M175" s="297"/>
      <c r="N175" s="297"/>
      <c r="O175" s="297"/>
      <c r="P175" s="297"/>
      <c r="Q175" s="297"/>
      <c r="R175" s="297"/>
      <c r="S175" s="297"/>
      <c r="T175" s="297"/>
      <c r="U175" s="297"/>
      <c r="V175" s="297"/>
      <c r="W175" s="297"/>
      <c r="X175" s="297"/>
      <c r="Y175" s="297"/>
      <c r="Z175" s="297"/>
      <c r="AA175" s="297"/>
      <c r="AB175" s="297"/>
      <c r="AC175" s="297"/>
      <c r="AD175" s="297"/>
      <c r="AE175" s="297"/>
      <c r="AF175" s="297"/>
      <c r="AG175" s="297"/>
      <c r="AH175" s="297"/>
      <c r="AI175" s="297"/>
      <c r="AJ175" s="297"/>
      <c r="AK175" s="297"/>
      <c r="AL175" s="297"/>
      <c r="AM175" s="297"/>
      <c r="AN175" s="297"/>
      <c r="AO175" s="297"/>
      <c r="AP175" s="297"/>
      <c r="AQ175" s="297"/>
      <c r="AR175" s="297"/>
      <c r="AS175" s="297"/>
      <c r="AT175" s="297"/>
      <c r="AU175" s="297"/>
      <c r="AV175" s="297"/>
      <c r="AW175" s="297"/>
      <c r="AX175" s="297"/>
      <c r="AY175" s="297"/>
      <c r="AZ175" s="297"/>
      <c r="BA175" s="297"/>
      <c r="BB175" s="297"/>
      <c r="BC175" s="297"/>
      <c r="BD175" s="297"/>
      <c r="BE175" s="297"/>
      <c r="BF175" s="297"/>
      <c r="BG175" s="297"/>
      <c r="BH175" s="297"/>
      <c r="BI175" s="297"/>
      <c r="BJ175" s="297"/>
      <c r="BK175" s="297"/>
      <c r="BL175" s="297"/>
      <c r="BM175" s="297"/>
      <c r="BN175" s="297"/>
      <c r="BO175" s="297"/>
      <c r="BP175" s="297"/>
      <c r="BQ175" s="297"/>
      <c r="BR175" s="297"/>
      <c r="BS175" s="297"/>
      <c r="BT175" s="297"/>
      <c r="BU175" s="297"/>
      <c r="BV175" s="297"/>
      <c r="BW175" s="297"/>
      <c r="BX175" s="297"/>
      <c r="BY175" s="297"/>
      <c r="BZ175" s="297"/>
      <c r="CA175" s="297"/>
      <c r="CB175" s="297"/>
      <c r="CC175" s="297"/>
      <c r="CD175" s="297"/>
      <c r="CE175" s="297"/>
      <c r="CF175" s="297"/>
      <c r="CG175" s="297"/>
      <c r="CH175" s="297"/>
      <c r="CI175" s="297"/>
      <c r="CJ175" s="297"/>
      <c r="CK175" s="297"/>
      <c r="CL175" s="297"/>
      <c r="CM175" s="297"/>
      <c r="CN175" s="297"/>
      <c r="CO175" s="297"/>
      <c r="CP175" s="297"/>
      <c r="CQ175" s="297"/>
      <c r="CR175" s="297"/>
      <c r="CS175" s="297"/>
      <c r="CT175" s="297"/>
      <c r="CU175" s="297"/>
      <c r="CV175" s="297"/>
      <c r="CW175" s="297"/>
      <c r="CX175" s="297"/>
      <c r="CY175" s="297"/>
      <c r="CZ175" s="297"/>
    </row>
    <row r="176" spans="1:104" s="2" customFormat="1" ht="12.75" customHeight="1">
      <c r="A176" s="73"/>
      <c r="B176" s="73"/>
      <c r="C176" s="73"/>
      <c r="D176" s="73"/>
      <c r="E176" s="73"/>
      <c r="F176" s="76" t="s">
        <v>55</v>
      </c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76"/>
      <c r="CB176" s="76"/>
      <c r="CC176" s="76"/>
      <c r="CD176" s="76"/>
      <c r="CE176" s="76"/>
      <c r="CF176" s="76"/>
      <c r="CG176" s="76"/>
      <c r="CH176" s="76"/>
      <c r="CI176" s="76"/>
      <c r="CJ176" s="76"/>
      <c r="CK176" s="76"/>
      <c r="CL176" s="76"/>
      <c r="CM176" s="76"/>
      <c r="CN176" s="76"/>
      <c r="CO176" s="76"/>
      <c r="CP176" s="76"/>
      <c r="CQ176" s="76"/>
      <c r="CR176" s="76"/>
      <c r="CS176" s="76"/>
      <c r="CT176" s="76"/>
      <c r="CU176" s="76"/>
      <c r="CV176" s="76"/>
      <c r="CW176" s="76"/>
      <c r="CX176" s="76"/>
      <c r="CY176" s="76"/>
      <c r="CZ176" s="76"/>
    </row>
    <row r="177" spans="1:104" s="7" customFormat="1" ht="32.4" customHeight="1">
      <c r="A177" s="70">
        <v>1</v>
      </c>
      <c r="B177" s="70"/>
      <c r="C177" s="70"/>
      <c r="D177" s="70"/>
      <c r="E177" s="70"/>
      <c r="F177" s="72" t="s">
        <v>79</v>
      </c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  <c r="AA177" s="72"/>
      <c r="AB177" s="73" t="s">
        <v>57</v>
      </c>
      <c r="AC177" s="73"/>
      <c r="AD177" s="73"/>
      <c r="AE177" s="73"/>
      <c r="AF177" s="73"/>
      <c r="AG177" s="73"/>
      <c r="AH177" s="81" t="s">
        <v>170</v>
      </c>
      <c r="AI177" s="82"/>
      <c r="AJ177" s="82"/>
      <c r="AK177" s="82"/>
      <c r="AL177" s="82"/>
      <c r="AM177" s="82"/>
      <c r="AN177" s="82"/>
      <c r="AO177" s="82"/>
      <c r="AP177" s="82"/>
      <c r="AQ177" s="82"/>
      <c r="AR177" s="83"/>
      <c r="AS177" s="74">
        <v>7283256</v>
      </c>
      <c r="AT177" s="79"/>
      <c r="AU177" s="79"/>
      <c r="AV177" s="79"/>
      <c r="AW177" s="79"/>
      <c r="AX177" s="79"/>
      <c r="AY177" s="79"/>
      <c r="AZ177" s="74">
        <v>37383809</v>
      </c>
      <c r="BA177" s="74"/>
      <c r="BB177" s="74"/>
      <c r="BC177" s="74"/>
      <c r="BD177" s="74"/>
      <c r="BE177" s="74"/>
      <c r="BF177" s="74">
        <f>AS177+AZ177</f>
        <v>44667065</v>
      </c>
      <c r="BG177" s="74"/>
      <c r="BH177" s="74"/>
      <c r="BI177" s="74"/>
      <c r="BJ177" s="74"/>
      <c r="BK177" s="74"/>
      <c r="BL177" s="74"/>
      <c r="BM177" s="74">
        <v>0</v>
      </c>
      <c r="BN177" s="79"/>
      <c r="BO177" s="79"/>
      <c r="BP177" s="79"/>
      <c r="BQ177" s="79"/>
      <c r="BR177" s="79"/>
      <c r="BS177" s="79"/>
      <c r="BT177" s="74">
        <v>67159801</v>
      </c>
      <c r="BU177" s="74"/>
      <c r="BV177" s="74"/>
      <c r="BW177" s="74"/>
      <c r="BX177" s="74"/>
      <c r="BY177" s="74"/>
      <c r="BZ177" s="74">
        <f>BM177+BT177</f>
        <v>67159801</v>
      </c>
      <c r="CA177" s="74"/>
      <c r="CB177" s="74"/>
      <c r="CC177" s="74"/>
      <c r="CD177" s="74"/>
      <c r="CE177" s="74"/>
      <c r="CF177" s="74"/>
      <c r="CG177" s="74"/>
      <c r="CH177" s="74"/>
      <c r="CI177" s="74"/>
      <c r="CJ177" s="74"/>
      <c r="CK177" s="74"/>
      <c r="CL177" s="74"/>
      <c r="CM177" s="74"/>
      <c r="CN177" s="74">
        <f>CH112</f>
        <v>7094071</v>
      </c>
      <c r="CO177" s="74"/>
      <c r="CP177" s="74"/>
      <c r="CQ177" s="74"/>
      <c r="CR177" s="74"/>
      <c r="CS177" s="74"/>
      <c r="CT177" s="74">
        <f>CG177+CN177</f>
        <v>7094071</v>
      </c>
      <c r="CU177" s="74"/>
      <c r="CV177" s="74"/>
      <c r="CW177" s="74"/>
      <c r="CX177" s="74"/>
      <c r="CY177" s="74"/>
      <c r="CZ177" s="74"/>
    </row>
    <row r="178" spans="1:104" s="2" customFormat="1" ht="12.75" customHeight="1">
      <c r="A178" s="73"/>
      <c r="B178" s="73"/>
      <c r="C178" s="73"/>
      <c r="D178" s="73"/>
      <c r="E178" s="73"/>
      <c r="F178" s="76" t="s">
        <v>59</v>
      </c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76"/>
      <c r="CB178" s="76"/>
      <c r="CC178" s="76"/>
      <c r="CD178" s="76"/>
      <c r="CE178" s="76"/>
      <c r="CF178" s="76"/>
      <c r="CG178" s="76"/>
      <c r="CH178" s="76"/>
      <c r="CI178" s="76"/>
      <c r="CJ178" s="76"/>
      <c r="CK178" s="76"/>
      <c r="CL178" s="76"/>
      <c r="CM178" s="76"/>
      <c r="CN178" s="76"/>
      <c r="CO178" s="76"/>
      <c r="CP178" s="76"/>
      <c r="CQ178" s="76"/>
      <c r="CR178" s="76"/>
      <c r="CS178" s="76"/>
      <c r="CT178" s="76"/>
      <c r="CU178" s="76"/>
      <c r="CV178" s="76"/>
      <c r="CW178" s="76"/>
      <c r="CX178" s="76"/>
      <c r="CY178" s="76"/>
      <c r="CZ178" s="76"/>
    </row>
    <row r="179" spans="1:104" s="7" customFormat="1" ht="12.75" customHeight="1">
      <c r="A179" s="70">
        <v>1</v>
      </c>
      <c r="B179" s="70"/>
      <c r="C179" s="70"/>
      <c r="D179" s="70"/>
      <c r="E179" s="70"/>
      <c r="F179" s="72" t="s">
        <v>80</v>
      </c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  <c r="AA179" s="72"/>
      <c r="AB179" s="73" t="s">
        <v>61</v>
      </c>
      <c r="AC179" s="73"/>
      <c r="AD179" s="73"/>
      <c r="AE179" s="73"/>
      <c r="AF179" s="73"/>
      <c r="AG179" s="73"/>
      <c r="AH179" s="73" t="s">
        <v>65</v>
      </c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9">
        <v>1975</v>
      </c>
      <c r="AT179" s="79"/>
      <c r="AU179" s="79"/>
      <c r="AV179" s="79"/>
      <c r="AW179" s="79"/>
      <c r="AX179" s="79"/>
      <c r="AY179" s="79"/>
      <c r="AZ179" s="80">
        <v>366</v>
      </c>
      <c r="BA179" s="80"/>
      <c r="BB179" s="80"/>
      <c r="BC179" s="80"/>
      <c r="BD179" s="80"/>
      <c r="BE179" s="80"/>
      <c r="BF179" s="80">
        <f>AS179+AZ179</f>
        <v>2341</v>
      </c>
      <c r="BG179" s="80"/>
      <c r="BH179" s="80"/>
      <c r="BI179" s="80"/>
      <c r="BJ179" s="80"/>
      <c r="BK179" s="80"/>
      <c r="BL179" s="80"/>
      <c r="BM179" s="79"/>
      <c r="BN179" s="79"/>
      <c r="BO179" s="79"/>
      <c r="BP179" s="79"/>
      <c r="BQ179" s="79"/>
      <c r="BR179" s="79"/>
      <c r="BS179" s="79"/>
      <c r="BT179" s="80">
        <v>19</v>
      </c>
      <c r="BU179" s="80"/>
      <c r="BV179" s="80"/>
      <c r="BW179" s="80"/>
      <c r="BX179" s="80"/>
      <c r="BY179" s="80"/>
      <c r="BZ179" s="80">
        <f>BM179+BT179</f>
        <v>19</v>
      </c>
      <c r="CA179" s="80"/>
      <c r="CB179" s="80"/>
      <c r="CC179" s="80"/>
      <c r="CD179" s="80"/>
      <c r="CE179" s="80"/>
      <c r="CF179" s="80"/>
      <c r="CG179" s="80"/>
      <c r="CH179" s="80"/>
      <c r="CI179" s="80"/>
      <c r="CJ179" s="80"/>
      <c r="CK179" s="80"/>
      <c r="CL179" s="80"/>
      <c r="CM179" s="80"/>
      <c r="CN179" s="80">
        <v>3</v>
      </c>
      <c r="CO179" s="80"/>
      <c r="CP179" s="80"/>
      <c r="CQ179" s="80"/>
      <c r="CR179" s="80"/>
      <c r="CS179" s="80"/>
      <c r="CT179" s="80">
        <f>CN179</f>
        <v>3</v>
      </c>
      <c r="CU179" s="80"/>
      <c r="CV179" s="80"/>
      <c r="CW179" s="80"/>
      <c r="CX179" s="80"/>
      <c r="CY179" s="80"/>
      <c r="CZ179" s="80"/>
    </row>
    <row r="180" spans="1:104" s="2" customFormat="1" ht="12.75" customHeight="1">
      <c r="A180" s="73"/>
      <c r="B180" s="73"/>
      <c r="C180" s="73"/>
      <c r="D180" s="73"/>
      <c r="E180" s="73"/>
      <c r="F180" s="76" t="s">
        <v>63</v>
      </c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  <c r="S180" s="76"/>
      <c r="T180" s="76"/>
      <c r="U180" s="76"/>
      <c r="V180" s="76"/>
      <c r="W180" s="76"/>
      <c r="X180" s="76"/>
      <c r="Y180" s="76"/>
      <c r="Z180" s="76"/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76"/>
      <c r="AT180" s="76"/>
      <c r="AU180" s="76"/>
      <c r="AV180" s="76"/>
      <c r="AW180" s="76"/>
      <c r="AX180" s="76"/>
      <c r="AY180" s="76"/>
      <c r="AZ180" s="76"/>
      <c r="BA180" s="76"/>
      <c r="BB180" s="76"/>
      <c r="BC180" s="76"/>
      <c r="BD180" s="76"/>
      <c r="BE180" s="76"/>
      <c r="BF180" s="76"/>
      <c r="BG180" s="76"/>
      <c r="BH180" s="76"/>
      <c r="BI180" s="76"/>
      <c r="BJ180" s="76"/>
      <c r="BK180" s="76"/>
      <c r="BL180" s="76"/>
      <c r="BM180" s="76"/>
      <c r="BN180" s="76"/>
      <c r="BO180" s="76"/>
      <c r="BP180" s="76"/>
      <c r="BQ180" s="76"/>
      <c r="BR180" s="76"/>
      <c r="BS180" s="76"/>
      <c r="BT180" s="76"/>
      <c r="BU180" s="76"/>
      <c r="BV180" s="76"/>
      <c r="BW180" s="76"/>
      <c r="BX180" s="76"/>
      <c r="BY180" s="76"/>
      <c r="BZ180" s="76"/>
      <c r="CA180" s="76"/>
      <c r="CB180" s="76"/>
      <c r="CC180" s="76"/>
      <c r="CD180" s="76"/>
      <c r="CE180" s="76"/>
      <c r="CF180" s="76"/>
      <c r="CG180" s="76"/>
      <c r="CH180" s="76"/>
      <c r="CI180" s="76"/>
      <c r="CJ180" s="76"/>
      <c r="CK180" s="76"/>
      <c r="CL180" s="76"/>
      <c r="CM180" s="76"/>
      <c r="CN180" s="76"/>
      <c r="CO180" s="76"/>
      <c r="CP180" s="76"/>
      <c r="CQ180" s="76"/>
      <c r="CR180" s="76"/>
      <c r="CS180" s="76"/>
      <c r="CT180" s="76"/>
      <c r="CU180" s="76"/>
      <c r="CV180" s="76"/>
      <c r="CW180" s="76"/>
      <c r="CX180" s="76"/>
      <c r="CY180" s="76"/>
      <c r="CZ180" s="76"/>
    </row>
    <row r="181" spans="1:104" s="7" customFormat="1" ht="12.75" customHeight="1">
      <c r="A181" s="70">
        <v>1</v>
      </c>
      <c r="B181" s="70"/>
      <c r="C181" s="70"/>
      <c r="D181" s="70"/>
      <c r="E181" s="70"/>
      <c r="F181" s="72" t="s">
        <v>81</v>
      </c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  <c r="AA181" s="72"/>
      <c r="AB181" s="73" t="s">
        <v>57</v>
      </c>
      <c r="AC181" s="73"/>
      <c r="AD181" s="73"/>
      <c r="AE181" s="73"/>
      <c r="AF181" s="73"/>
      <c r="AG181" s="73"/>
      <c r="AH181" s="73" t="s">
        <v>65</v>
      </c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4">
        <f>AS177/AS179</f>
        <v>3687.7245569620254</v>
      </c>
      <c r="AT181" s="74"/>
      <c r="AU181" s="74"/>
      <c r="AV181" s="74"/>
      <c r="AW181" s="74"/>
      <c r="AX181" s="74"/>
      <c r="AY181" s="74"/>
      <c r="AZ181" s="74">
        <f>AZ177/AZ179</f>
        <v>102141.55464480874</v>
      </c>
      <c r="BA181" s="74"/>
      <c r="BB181" s="74"/>
      <c r="BC181" s="74"/>
      <c r="BD181" s="74"/>
      <c r="BE181" s="74"/>
      <c r="BF181" s="74">
        <f>BF177/BF179</f>
        <v>19080.335326783425</v>
      </c>
      <c r="BG181" s="74"/>
      <c r="BH181" s="74"/>
      <c r="BI181" s="74"/>
      <c r="BJ181" s="74"/>
      <c r="BK181" s="74"/>
      <c r="BL181" s="74"/>
      <c r="BM181" s="74"/>
      <c r="BN181" s="74"/>
      <c r="BO181" s="74"/>
      <c r="BP181" s="74"/>
      <c r="BQ181" s="74"/>
      <c r="BR181" s="74"/>
      <c r="BS181" s="74"/>
      <c r="BT181" s="74">
        <f>BT177/BT179</f>
        <v>3534726.3684210526</v>
      </c>
      <c r="BU181" s="74"/>
      <c r="BV181" s="74"/>
      <c r="BW181" s="74"/>
      <c r="BX181" s="74"/>
      <c r="BY181" s="74"/>
      <c r="BZ181" s="74">
        <f>BZ177/BZ179</f>
        <v>3534726.3684210526</v>
      </c>
      <c r="CA181" s="74"/>
      <c r="CB181" s="74"/>
      <c r="CC181" s="74"/>
      <c r="CD181" s="74"/>
      <c r="CE181" s="74"/>
      <c r="CF181" s="74"/>
      <c r="CG181" s="74"/>
      <c r="CH181" s="74"/>
      <c r="CI181" s="74"/>
      <c r="CJ181" s="74"/>
      <c r="CK181" s="74"/>
      <c r="CL181" s="74"/>
      <c r="CM181" s="74"/>
      <c r="CN181" s="74">
        <f>CN177/CN179</f>
        <v>2364690.3333333335</v>
      </c>
      <c r="CO181" s="74"/>
      <c r="CP181" s="74"/>
      <c r="CQ181" s="74"/>
      <c r="CR181" s="74"/>
      <c r="CS181" s="74"/>
      <c r="CT181" s="74">
        <f>CT177/CT179</f>
        <v>2364690.3333333335</v>
      </c>
      <c r="CU181" s="74"/>
      <c r="CV181" s="74"/>
      <c r="CW181" s="74"/>
      <c r="CX181" s="74"/>
      <c r="CY181" s="74"/>
      <c r="CZ181" s="74"/>
    </row>
    <row r="182" spans="1:104" s="2" customFormat="1" ht="12.75" customHeight="1">
      <c r="A182" s="73"/>
      <c r="B182" s="73"/>
      <c r="C182" s="73"/>
      <c r="D182" s="73"/>
      <c r="E182" s="73"/>
      <c r="F182" s="76" t="s">
        <v>66</v>
      </c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76"/>
      <c r="CB182" s="76"/>
      <c r="CC182" s="76"/>
      <c r="CD182" s="76"/>
      <c r="CE182" s="76"/>
      <c r="CF182" s="76"/>
      <c r="CG182" s="76"/>
      <c r="CH182" s="76"/>
      <c r="CI182" s="76"/>
      <c r="CJ182" s="76"/>
      <c r="CK182" s="76"/>
      <c r="CL182" s="76"/>
      <c r="CM182" s="76"/>
      <c r="CN182" s="76"/>
      <c r="CO182" s="76"/>
      <c r="CP182" s="76"/>
      <c r="CQ182" s="76"/>
      <c r="CR182" s="76"/>
      <c r="CS182" s="76"/>
      <c r="CT182" s="76"/>
      <c r="CU182" s="76"/>
      <c r="CV182" s="76"/>
      <c r="CW182" s="76"/>
      <c r="CX182" s="76"/>
      <c r="CY182" s="76"/>
      <c r="CZ182" s="76"/>
    </row>
    <row r="183" spans="1:104" s="7" customFormat="1" ht="21.75" customHeight="1">
      <c r="A183" s="70">
        <v>1</v>
      </c>
      <c r="B183" s="70"/>
      <c r="C183" s="70"/>
      <c r="D183" s="70"/>
      <c r="E183" s="70"/>
      <c r="F183" s="72" t="s">
        <v>82</v>
      </c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  <c r="AA183" s="72"/>
      <c r="AB183" s="73" t="s">
        <v>68</v>
      </c>
      <c r="AC183" s="73"/>
      <c r="AD183" s="73"/>
      <c r="AE183" s="73"/>
      <c r="AF183" s="73"/>
      <c r="AG183" s="73"/>
      <c r="AH183" s="73" t="s">
        <v>65</v>
      </c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294">
        <v>126</v>
      </c>
      <c r="AT183" s="79"/>
      <c r="AU183" s="79"/>
      <c r="AV183" s="79"/>
      <c r="AW183" s="79"/>
      <c r="AX183" s="79"/>
      <c r="AY183" s="79"/>
      <c r="AZ183" s="140">
        <v>102</v>
      </c>
      <c r="BA183" s="140"/>
      <c r="BB183" s="140"/>
      <c r="BC183" s="140"/>
      <c r="BD183" s="140"/>
      <c r="BE183" s="140"/>
      <c r="BF183" s="295">
        <v>121</v>
      </c>
      <c r="BG183" s="140"/>
      <c r="BH183" s="140"/>
      <c r="BI183" s="140"/>
      <c r="BJ183" s="140"/>
      <c r="BK183" s="140"/>
      <c r="BL183" s="140"/>
      <c r="BM183" s="79"/>
      <c r="BN183" s="79"/>
      <c r="BO183" s="79"/>
      <c r="BP183" s="79"/>
      <c r="BQ183" s="79"/>
      <c r="BR183" s="79"/>
      <c r="BS183" s="79"/>
      <c r="BT183" s="111">
        <v>5.2</v>
      </c>
      <c r="BU183" s="111"/>
      <c r="BV183" s="111"/>
      <c r="BW183" s="111"/>
      <c r="BX183" s="111"/>
      <c r="BY183" s="111"/>
      <c r="BZ183" s="111">
        <f>BT183</f>
        <v>5.2</v>
      </c>
      <c r="CA183" s="111"/>
      <c r="CB183" s="111"/>
      <c r="CC183" s="111"/>
      <c r="CD183" s="111"/>
      <c r="CE183" s="111"/>
      <c r="CF183" s="111"/>
      <c r="CG183" s="79"/>
      <c r="CH183" s="79"/>
      <c r="CI183" s="79"/>
      <c r="CJ183" s="79"/>
      <c r="CK183" s="79"/>
      <c r="CL183" s="79"/>
      <c r="CM183" s="79"/>
      <c r="CN183" s="111">
        <f>3/19*100</f>
        <v>15.789473684210526</v>
      </c>
      <c r="CO183" s="111"/>
      <c r="CP183" s="111"/>
      <c r="CQ183" s="111"/>
      <c r="CR183" s="111"/>
      <c r="CS183" s="111"/>
      <c r="CT183" s="111">
        <f>CN183</f>
        <v>15.789473684210526</v>
      </c>
      <c r="CU183" s="111"/>
      <c r="CV183" s="111"/>
      <c r="CW183" s="111"/>
      <c r="CX183" s="111"/>
      <c r="CY183" s="111"/>
      <c r="CZ183" s="111"/>
    </row>
    <row r="184" spans="1:104" s="22" customFormat="1" ht="19.2" customHeight="1">
      <c r="A184" s="375" t="s">
        <v>78</v>
      </c>
      <c r="B184" s="375"/>
      <c r="C184" s="375"/>
      <c r="D184" s="375"/>
      <c r="E184" s="375"/>
      <c r="F184" s="297" t="s">
        <v>147</v>
      </c>
      <c r="G184" s="297"/>
      <c r="H184" s="297"/>
      <c r="I184" s="297"/>
      <c r="J184" s="297"/>
      <c r="K184" s="297"/>
      <c r="L184" s="297"/>
      <c r="M184" s="297"/>
      <c r="N184" s="297"/>
      <c r="O184" s="297"/>
      <c r="P184" s="297"/>
      <c r="Q184" s="297"/>
      <c r="R184" s="297"/>
      <c r="S184" s="297"/>
      <c r="T184" s="297"/>
      <c r="U184" s="297"/>
      <c r="V184" s="297"/>
      <c r="W184" s="297"/>
      <c r="X184" s="297"/>
      <c r="Y184" s="297"/>
      <c r="Z184" s="297"/>
      <c r="AA184" s="297"/>
      <c r="AB184" s="297"/>
      <c r="AC184" s="297"/>
      <c r="AD184" s="297"/>
      <c r="AE184" s="297"/>
      <c r="AF184" s="297"/>
      <c r="AG184" s="297"/>
      <c r="AH184" s="297"/>
      <c r="AI184" s="297"/>
      <c r="AJ184" s="297"/>
      <c r="AK184" s="297"/>
      <c r="AL184" s="297"/>
      <c r="AM184" s="297"/>
      <c r="AN184" s="297"/>
      <c r="AO184" s="297"/>
      <c r="AP184" s="297"/>
      <c r="AQ184" s="297"/>
      <c r="AR184" s="297"/>
      <c r="AS184" s="297"/>
      <c r="AT184" s="297"/>
      <c r="AU184" s="297"/>
      <c r="AV184" s="297"/>
      <c r="AW184" s="297"/>
      <c r="AX184" s="297"/>
      <c r="AY184" s="297"/>
      <c r="AZ184" s="297"/>
      <c r="BA184" s="297"/>
      <c r="BB184" s="297"/>
      <c r="BC184" s="297"/>
      <c r="BD184" s="297"/>
      <c r="BE184" s="297"/>
      <c r="BF184" s="297"/>
      <c r="BG184" s="297"/>
      <c r="BH184" s="297"/>
      <c r="BI184" s="297"/>
      <c r="BJ184" s="297"/>
      <c r="BK184" s="297"/>
      <c r="BL184" s="297"/>
      <c r="BM184" s="297"/>
      <c r="BN184" s="297"/>
      <c r="BO184" s="297"/>
      <c r="BP184" s="297"/>
      <c r="BQ184" s="297"/>
      <c r="BR184" s="297"/>
      <c r="BS184" s="297"/>
      <c r="BT184" s="297"/>
      <c r="BU184" s="297"/>
      <c r="BV184" s="297"/>
      <c r="BW184" s="297"/>
      <c r="BX184" s="297"/>
      <c r="BY184" s="297"/>
      <c r="BZ184" s="297"/>
      <c r="CA184" s="297"/>
      <c r="CB184" s="297"/>
      <c r="CC184" s="297"/>
      <c r="CD184" s="297"/>
      <c r="CE184" s="297"/>
      <c r="CF184" s="297"/>
      <c r="CG184" s="297"/>
      <c r="CH184" s="297"/>
      <c r="CI184" s="297"/>
      <c r="CJ184" s="297"/>
      <c r="CK184" s="297"/>
      <c r="CL184" s="297"/>
      <c r="CM184" s="297"/>
      <c r="CN184" s="297"/>
      <c r="CO184" s="297"/>
      <c r="CP184" s="297"/>
      <c r="CQ184" s="297"/>
      <c r="CR184" s="297"/>
      <c r="CS184" s="297"/>
      <c r="CT184" s="297"/>
      <c r="CU184" s="297"/>
      <c r="CV184" s="297"/>
      <c r="CW184" s="297"/>
      <c r="CX184" s="297"/>
      <c r="CY184" s="297"/>
      <c r="CZ184" s="297"/>
    </row>
    <row r="185" spans="1:104" s="2" customFormat="1" ht="12.75" customHeight="1">
      <c r="A185" s="73"/>
      <c r="B185" s="73"/>
      <c r="C185" s="73"/>
      <c r="D185" s="73"/>
      <c r="E185" s="73"/>
      <c r="F185" s="76" t="s">
        <v>55</v>
      </c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76"/>
      <c r="CB185" s="76"/>
      <c r="CC185" s="76"/>
      <c r="CD185" s="76"/>
      <c r="CE185" s="76"/>
      <c r="CF185" s="76"/>
      <c r="CG185" s="76"/>
      <c r="CH185" s="76"/>
      <c r="CI185" s="76"/>
      <c r="CJ185" s="76"/>
      <c r="CK185" s="76"/>
      <c r="CL185" s="76"/>
      <c r="CM185" s="76"/>
      <c r="CN185" s="76"/>
      <c r="CO185" s="76"/>
      <c r="CP185" s="76"/>
      <c r="CQ185" s="76"/>
      <c r="CR185" s="76"/>
      <c r="CS185" s="76"/>
      <c r="CT185" s="76"/>
      <c r="CU185" s="76"/>
      <c r="CV185" s="76"/>
      <c r="CW185" s="76"/>
      <c r="CX185" s="76"/>
      <c r="CY185" s="76"/>
      <c r="CZ185" s="76"/>
    </row>
    <row r="186" spans="1:104" s="7" customFormat="1" ht="33" customHeight="1">
      <c r="A186" s="70">
        <v>1</v>
      </c>
      <c r="B186" s="70"/>
      <c r="C186" s="70"/>
      <c r="D186" s="70"/>
      <c r="E186" s="70"/>
      <c r="F186" s="72" t="s">
        <v>70</v>
      </c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  <c r="AA186" s="72"/>
      <c r="AB186" s="73" t="s">
        <v>57</v>
      </c>
      <c r="AC186" s="73"/>
      <c r="AD186" s="73"/>
      <c r="AE186" s="73"/>
      <c r="AF186" s="73"/>
      <c r="AG186" s="73"/>
      <c r="AH186" s="81" t="s">
        <v>170</v>
      </c>
      <c r="AI186" s="82"/>
      <c r="AJ186" s="82"/>
      <c r="AK186" s="82"/>
      <c r="AL186" s="82"/>
      <c r="AM186" s="82"/>
      <c r="AN186" s="82"/>
      <c r="AO186" s="82"/>
      <c r="AP186" s="82"/>
      <c r="AQ186" s="82"/>
      <c r="AR186" s="83"/>
      <c r="AS186" s="79"/>
      <c r="AT186" s="79"/>
      <c r="AU186" s="79"/>
      <c r="AV186" s="79"/>
      <c r="AW186" s="79"/>
      <c r="AX186" s="79"/>
      <c r="AY186" s="79"/>
      <c r="AZ186" s="74">
        <v>20986307</v>
      </c>
      <c r="BA186" s="74"/>
      <c r="BB186" s="74"/>
      <c r="BC186" s="74"/>
      <c r="BD186" s="74"/>
      <c r="BE186" s="74"/>
      <c r="BF186" s="74">
        <f>AZ186</f>
        <v>20986307</v>
      </c>
      <c r="BG186" s="74"/>
      <c r="BH186" s="74"/>
      <c r="BI186" s="74"/>
      <c r="BJ186" s="74"/>
      <c r="BK186" s="74"/>
      <c r="BL186" s="74"/>
      <c r="BM186" s="79"/>
      <c r="BN186" s="79"/>
      <c r="BO186" s="79"/>
      <c r="BP186" s="79"/>
      <c r="BQ186" s="79"/>
      <c r="BR186" s="79"/>
      <c r="BS186" s="79"/>
      <c r="BT186" s="74">
        <v>29904844</v>
      </c>
      <c r="BU186" s="74"/>
      <c r="BV186" s="74"/>
      <c r="BW186" s="74"/>
      <c r="BX186" s="74"/>
      <c r="BY186" s="74"/>
      <c r="BZ186" s="74">
        <f>BT186</f>
        <v>29904844</v>
      </c>
      <c r="CA186" s="74"/>
      <c r="CB186" s="74"/>
      <c r="CC186" s="74"/>
      <c r="CD186" s="74"/>
      <c r="CE186" s="74"/>
      <c r="CF186" s="74"/>
      <c r="CG186" s="74"/>
      <c r="CH186" s="74"/>
      <c r="CI186" s="74"/>
      <c r="CJ186" s="74"/>
      <c r="CK186" s="74"/>
      <c r="CL186" s="74"/>
      <c r="CM186" s="74"/>
      <c r="CN186" s="74">
        <f>CH113</f>
        <v>6194145</v>
      </c>
      <c r="CO186" s="74"/>
      <c r="CP186" s="74"/>
      <c r="CQ186" s="74"/>
      <c r="CR186" s="74"/>
      <c r="CS186" s="74"/>
      <c r="CT186" s="74">
        <f>CG186+CN186</f>
        <v>6194145</v>
      </c>
      <c r="CU186" s="74"/>
      <c r="CV186" s="74"/>
      <c r="CW186" s="74"/>
      <c r="CX186" s="74"/>
      <c r="CY186" s="74"/>
      <c r="CZ186" s="74"/>
    </row>
    <row r="187" spans="1:104" s="2" customFormat="1" ht="12.75" customHeight="1">
      <c r="A187" s="73"/>
      <c r="B187" s="73"/>
      <c r="C187" s="73"/>
      <c r="D187" s="73"/>
      <c r="E187" s="73"/>
      <c r="F187" s="76" t="s">
        <v>59</v>
      </c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76"/>
      <c r="CB187" s="76"/>
      <c r="CC187" s="76"/>
      <c r="CD187" s="76"/>
      <c r="CE187" s="76"/>
      <c r="CF187" s="76"/>
      <c r="CG187" s="76"/>
      <c r="CH187" s="76"/>
      <c r="CI187" s="76"/>
      <c r="CJ187" s="76"/>
      <c r="CK187" s="76"/>
      <c r="CL187" s="76"/>
      <c r="CM187" s="76"/>
      <c r="CN187" s="76"/>
      <c r="CO187" s="76"/>
      <c r="CP187" s="76"/>
      <c r="CQ187" s="76"/>
      <c r="CR187" s="76"/>
      <c r="CS187" s="76"/>
      <c r="CT187" s="76"/>
      <c r="CU187" s="76"/>
      <c r="CV187" s="76"/>
      <c r="CW187" s="76"/>
      <c r="CX187" s="76"/>
      <c r="CY187" s="76"/>
      <c r="CZ187" s="76"/>
    </row>
    <row r="188" spans="1:104" s="2" customFormat="1" ht="15.6" customHeight="1">
      <c r="A188" s="84">
        <v>1</v>
      </c>
      <c r="B188" s="85"/>
      <c r="C188" s="85"/>
      <c r="D188" s="85"/>
      <c r="E188" s="86"/>
      <c r="F188" s="302" t="s">
        <v>189</v>
      </c>
      <c r="G188" s="303"/>
      <c r="H188" s="303"/>
      <c r="I188" s="303"/>
      <c r="J188" s="303"/>
      <c r="K188" s="303"/>
      <c r="L188" s="303"/>
      <c r="M188" s="303"/>
      <c r="N188" s="303"/>
      <c r="O188" s="303"/>
      <c r="P188" s="303"/>
      <c r="Q188" s="303"/>
      <c r="R188" s="303"/>
      <c r="S188" s="303"/>
      <c r="T188" s="303"/>
      <c r="U188" s="303"/>
      <c r="V188" s="303"/>
      <c r="W188" s="303"/>
      <c r="X188" s="303"/>
      <c r="Y188" s="303"/>
      <c r="Z188" s="303"/>
      <c r="AA188" s="304"/>
      <c r="AB188" s="305" t="s">
        <v>61</v>
      </c>
      <c r="AC188" s="306"/>
      <c r="AD188" s="306"/>
      <c r="AE188" s="306"/>
      <c r="AF188" s="306"/>
      <c r="AG188" s="307"/>
      <c r="AH188" s="73" t="s">
        <v>58</v>
      </c>
      <c r="AI188" s="73"/>
      <c r="AJ188" s="73"/>
      <c r="AK188" s="73"/>
      <c r="AL188" s="73"/>
      <c r="AM188" s="73"/>
      <c r="AN188" s="73"/>
      <c r="AO188" s="73"/>
      <c r="AP188" s="73"/>
      <c r="AQ188" s="73"/>
      <c r="AR188" s="73"/>
      <c r="AS188" s="207"/>
      <c r="AT188" s="208"/>
      <c r="AU188" s="208"/>
      <c r="AV188" s="208"/>
      <c r="AW188" s="208"/>
      <c r="AX188" s="208"/>
      <c r="AY188" s="209"/>
      <c r="AZ188" s="207"/>
      <c r="BA188" s="208"/>
      <c r="BB188" s="208"/>
      <c r="BC188" s="208"/>
      <c r="BD188" s="208"/>
      <c r="BE188" s="209"/>
      <c r="BF188" s="207"/>
      <c r="BG188" s="208"/>
      <c r="BH188" s="208"/>
      <c r="BI188" s="208"/>
      <c r="BJ188" s="208"/>
      <c r="BK188" s="208"/>
      <c r="BL188" s="209"/>
      <c r="BM188" s="207"/>
      <c r="BN188" s="208"/>
      <c r="BO188" s="208"/>
      <c r="BP188" s="208"/>
      <c r="BQ188" s="208"/>
      <c r="BR188" s="208"/>
      <c r="BS188" s="209"/>
      <c r="BT188" s="299">
        <v>3</v>
      </c>
      <c r="BU188" s="300"/>
      <c r="BV188" s="300"/>
      <c r="BW188" s="300"/>
      <c r="BX188" s="300"/>
      <c r="BY188" s="301"/>
      <c r="BZ188" s="299">
        <f>BT188</f>
        <v>3</v>
      </c>
      <c r="CA188" s="300"/>
      <c r="CB188" s="300"/>
      <c r="CC188" s="300"/>
      <c r="CD188" s="300"/>
      <c r="CE188" s="300"/>
      <c r="CF188" s="301"/>
      <c r="CG188" s="207"/>
      <c r="CH188" s="208"/>
      <c r="CI188" s="208"/>
      <c r="CJ188" s="208"/>
      <c r="CK188" s="208"/>
      <c r="CL188" s="208"/>
      <c r="CM188" s="209"/>
      <c r="CN188" s="299">
        <v>2</v>
      </c>
      <c r="CO188" s="300"/>
      <c r="CP188" s="300"/>
      <c r="CQ188" s="300"/>
      <c r="CR188" s="300"/>
      <c r="CS188" s="301"/>
      <c r="CT188" s="299">
        <f>CN188</f>
        <v>2</v>
      </c>
      <c r="CU188" s="300"/>
      <c r="CV188" s="300"/>
      <c r="CW188" s="300"/>
      <c r="CX188" s="300"/>
      <c r="CY188" s="300"/>
      <c r="CZ188" s="301"/>
    </row>
    <row r="189" spans="1:104" s="7" customFormat="1" ht="12.75" customHeight="1">
      <c r="A189" s="70">
        <v>1</v>
      </c>
      <c r="B189" s="70"/>
      <c r="C189" s="70"/>
      <c r="D189" s="70"/>
      <c r="E189" s="70"/>
      <c r="F189" s="72" t="s">
        <v>71</v>
      </c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3" t="s">
        <v>61</v>
      </c>
      <c r="AC189" s="73"/>
      <c r="AD189" s="73"/>
      <c r="AE189" s="73"/>
      <c r="AF189" s="73"/>
      <c r="AG189" s="73"/>
      <c r="AH189" s="73" t="s">
        <v>58</v>
      </c>
      <c r="AI189" s="73"/>
      <c r="AJ189" s="73"/>
      <c r="AK189" s="73"/>
      <c r="AL189" s="73"/>
      <c r="AM189" s="73"/>
      <c r="AN189" s="73"/>
      <c r="AO189" s="73"/>
      <c r="AP189" s="73"/>
      <c r="AQ189" s="73"/>
      <c r="AR189" s="73"/>
      <c r="AS189" s="79"/>
      <c r="AT189" s="79"/>
      <c r="AU189" s="79"/>
      <c r="AV189" s="79"/>
      <c r="AW189" s="79"/>
      <c r="AX189" s="79"/>
      <c r="AY189" s="79"/>
      <c r="AZ189" s="80">
        <v>7</v>
      </c>
      <c r="BA189" s="80"/>
      <c r="BB189" s="80"/>
      <c r="BC189" s="80"/>
      <c r="BD189" s="80"/>
      <c r="BE189" s="80"/>
      <c r="BF189" s="80">
        <f>AZ189</f>
        <v>7</v>
      </c>
      <c r="BG189" s="80"/>
      <c r="BH189" s="80"/>
      <c r="BI189" s="80"/>
      <c r="BJ189" s="80"/>
      <c r="BK189" s="80"/>
      <c r="BL189" s="80"/>
      <c r="BM189" s="79"/>
      <c r="BN189" s="79"/>
      <c r="BO189" s="79"/>
      <c r="BP189" s="79"/>
      <c r="BQ189" s="79"/>
      <c r="BR189" s="79"/>
      <c r="BS189" s="79"/>
      <c r="BT189" s="80"/>
      <c r="BU189" s="80"/>
      <c r="BV189" s="80"/>
      <c r="BW189" s="80"/>
      <c r="BX189" s="80"/>
      <c r="BY189" s="80"/>
      <c r="BZ189" s="80"/>
      <c r="CA189" s="80"/>
      <c r="CB189" s="80"/>
      <c r="CC189" s="80"/>
      <c r="CD189" s="80"/>
      <c r="CE189" s="80"/>
      <c r="CF189" s="80"/>
      <c r="CG189" s="79"/>
      <c r="CH189" s="79"/>
      <c r="CI189" s="79"/>
      <c r="CJ189" s="79"/>
      <c r="CK189" s="79"/>
      <c r="CL189" s="79"/>
      <c r="CM189" s="79"/>
      <c r="CN189" s="80"/>
      <c r="CO189" s="80"/>
      <c r="CP189" s="80"/>
      <c r="CQ189" s="80"/>
      <c r="CR189" s="80"/>
      <c r="CS189" s="80"/>
      <c r="CT189" s="80"/>
      <c r="CU189" s="80"/>
      <c r="CV189" s="80"/>
      <c r="CW189" s="80"/>
      <c r="CX189" s="80"/>
      <c r="CY189" s="80"/>
      <c r="CZ189" s="80"/>
    </row>
    <row r="190" spans="1:104" s="7" customFormat="1" ht="12.75" customHeight="1">
      <c r="A190" s="70">
        <v>2</v>
      </c>
      <c r="B190" s="70"/>
      <c r="C190" s="70"/>
      <c r="D190" s="70"/>
      <c r="E190" s="70"/>
      <c r="F190" s="71" t="s">
        <v>144</v>
      </c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  <c r="AA190" s="72"/>
      <c r="AB190" s="73" t="s">
        <v>72</v>
      </c>
      <c r="AC190" s="73"/>
      <c r="AD190" s="73"/>
      <c r="AE190" s="73"/>
      <c r="AF190" s="73"/>
      <c r="AG190" s="73"/>
      <c r="AH190" s="73" t="s">
        <v>73</v>
      </c>
      <c r="AI190" s="73"/>
      <c r="AJ190" s="73"/>
      <c r="AK190" s="73"/>
      <c r="AL190" s="73"/>
      <c r="AM190" s="73"/>
      <c r="AN190" s="73"/>
      <c r="AO190" s="73"/>
      <c r="AP190" s="73"/>
      <c r="AQ190" s="73"/>
      <c r="AR190" s="73"/>
      <c r="AS190" s="79"/>
      <c r="AT190" s="79"/>
      <c r="AU190" s="79"/>
      <c r="AV190" s="79"/>
      <c r="AW190" s="79"/>
      <c r="AX190" s="79"/>
      <c r="AY190" s="79"/>
      <c r="AZ190" s="140">
        <v>3502.5</v>
      </c>
      <c r="BA190" s="140"/>
      <c r="BB190" s="140"/>
      <c r="BC190" s="140"/>
      <c r="BD190" s="140"/>
      <c r="BE190" s="140"/>
      <c r="BF190" s="140">
        <f>AZ190</f>
        <v>3502.5</v>
      </c>
      <c r="BG190" s="140"/>
      <c r="BH190" s="140"/>
      <c r="BI190" s="140"/>
      <c r="BJ190" s="140"/>
      <c r="BK190" s="140"/>
      <c r="BL190" s="140"/>
      <c r="BM190" s="79"/>
      <c r="BN190" s="79"/>
      <c r="BO190" s="79"/>
      <c r="BP190" s="79"/>
      <c r="BQ190" s="79"/>
      <c r="BR190" s="79"/>
      <c r="BS190" s="79"/>
      <c r="BT190" s="140"/>
      <c r="BU190" s="140"/>
      <c r="BV190" s="140"/>
      <c r="BW190" s="140"/>
      <c r="BX190" s="140"/>
      <c r="BY190" s="140"/>
      <c r="BZ190" s="140"/>
      <c r="CA190" s="140"/>
      <c r="CB190" s="140"/>
      <c r="CC190" s="140"/>
      <c r="CD190" s="140"/>
      <c r="CE190" s="140"/>
      <c r="CF190" s="140"/>
      <c r="CG190" s="79"/>
      <c r="CH190" s="79"/>
      <c r="CI190" s="79"/>
      <c r="CJ190" s="79"/>
      <c r="CK190" s="79"/>
      <c r="CL190" s="79"/>
      <c r="CM190" s="79"/>
      <c r="CN190" s="140"/>
      <c r="CO190" s="140"/>
      <c r="CP190" s="140"/>
      <c r="CQ190" s="140"/>
      <c r="CR190" s="140"/>
      <c r="CS190" s="140"/>
      <c r="CT190" s="140"/>
      <c r="CU190" s="140"/>
      <c r="CV190" s="140"/>
      <c r="CW190" s="140"/>
      <c r="CX190" s="140"/>
      <c r="CY190" s="140"/>
      <c r="CZ190" s="140"/>
    </row>
    <row r="191" spans="1:104" s="7" customFormat="1" ht="12.75" hidden="1" customHeight="1">
      <c r="A191" s="70"/>
      <c r="B191" s="70"/>
      <c r="C191" s="70"/>
      <c r="D191" s="70"/>
      <c r="E191" s="70"/>
      <c r="F191" s="71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  <c r="AA191" s="72"/>
      <c r="AB191" s="73"/>
      <c r="AC191" s="73"/>
      <c r="AD191" s="73"/>
      <c r="AE191" s="73"/>
      <c r="AF191" s="73"/>
      <c r="AG191" s="73"/>
      <c r="AH191" s="73"/>
      <c r="AI191" s="73"/>
      <c r="AJ191" s="73"/>
      <c r="AK191" s="73"/>
      <c r="AL191" s="73"/>
      <c r="AM191" s="73"/>
      <c r="AN191" s="73"/>
      <c r="AO191" s="73"/>
      <c r="AP191" s="73"/>
      <c r="AQ191" s="73"/>
      <c r="AR191" s="73"/>
      <c r="AS191" s="79"/>
      <c r="AT191" s="79"/>
      <c r="AU191" s="79"/>
      <c r="AV191" s="79"/>
      <c r="AW191" s="79"/>
      <c r="AX191" s="79"/>
      <c r="AY191" s="79"/>
      <c r="AZ191" s="140"/>
      <c r="BA191" s="140"/>
      <c r="BB191" s="140"/>
      <c r="BC191" s="140"/>
      <c r="BD191" s="140"/>
      <c r="BE191" s="140"/>
      <c r="BF191" s="140"/>
      <c r="BG191" s="140"/>
      <c r="BH191" s="140"/>
      <c r="BI191" s="140"/>
      <c r="BJ191" s="140"/>
      <c r="BK191" s="140"/>
      <c r="BL191" s="140"/>
      <c r="BM191" s="79"/>
      <c r="BN191" s="79"/>
      <c r="BO191" s="79"/>
      <c r="BP191" s="79"/>
      <c r="BQ191" s="79"/>
      <c r="BR191" s="79"/>
      <c r="BS191" s="79"/>
      <c r="BT191" s="140"/>
      <c r="BU191" s="140"/>
      <c r="BV191" s="140"/>
      <c r="BW191" s="140"/>
      <c r="BX191" s="140"/>
      <c r="BY191" s="140"/>
      <c r="BZ191" s="140"/>
      <c r="CA191" s="140"/>
      <c r="CB191" s="140"/>
      <c r="CC191" s="140"/>
      <c r="CD191" s="140"/>
      <c r="CE191" s="140"/>
      <c r="CF191" s="140"/>
      <c r="CG191" s="79"/>
      <c r="CH191" s="79"/>
      <c r="CI191" s="79"/>
      <c r="CJ191" s="79"/>
      <c r="CK191" s="79"/>
      <c r="CL191" s="79"/>
      <c r="CM191" s="79"/>
      <c r="CN191" s="140"/>
      <c r="CO191" s="140"/>
      <c r="CP191" s="140"/>
      <c r="CQ191" s="140"/>
      <c r="CR191" s="140"/>
      <c r="CS191" s="140"/>
      <c r="CT191" s="140"/>
      <c r="CU191" s="140"/>
      <c r="CV191" s="140"/>
      <c r="CW191" s="140"/>
      <c r="CX191" s="140"/>
      <c r="CY191" s="140"/>
      <c r="CZ191" s="140"/>
    </row>
    <row r="192" spans="1:104" s="7" customFormat="1" ht="12.75" customHeight="1">
      <c r="A192" s="70">
        <v>3</v>
      </c>
      <c r="B192" s="70"/>
      <c r="C192" s="70"/>
      <c r="D192" s="70"/>
      <c r="E192" s="70"/>
      <c r="F192" s="72" t="s">
        <v>74</v>
      </c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  <c r="AA192" s="72"/>
      <c r="AB192" s="73" t="s">
        <v>72</v>
      </c>
      <c r="AC192" s="73"/>
      <c r="AD192" s="73"/>
      <c r="AE192" s="73"/>
      <c r="AF192" s="73"/>
      <c r="AG192" s="73"/>
      <c r="AH192" s="73" t="s">
        <v>73</v>
      </c>
      <c r="AI192" s="73"/>
      <c r="AJ192" s="73"/>
      <c r="AK192" s="73"/>
      <c r="AL192" s="73"/>
      <c r="AM192" s="73"/>
      <c r="AN192" s="73"/>
      <c r="AO192" s="73"/>
      <c r="AP192" s="73"/>
      <c r="AQ192" s="73"/>
      <c r="AR192" s="73"/>
      <c r="AS192" s="79"/>
      <c r="AT192" s="79"/>
      <c r="AU192" s="79"/>
      <c r="AV192" s="79"/>
      <c r="AW192" s="79"/>
      <c r="AX192" s="79"/>
      <c r="AY192" s="79"/>
      <c r="AZ192" s="140">
        <v>11574.8</v>
      </c>
      <c r="BA192" s="140"/>
      <c r="BB192" s="140"/>
      <c r="BC192" s="140"/>
      <c r="BD192" s="140"/>
      <c r="BE192" s="140"/>
      <c r="BF192" s="140">
        <f>AZ192</f>
        <v>11574.8</v>
      </c>
      <c r="BG192" s="140"/>
      <c r="BH192" s="140"/>
      <c r="BI192" s="140"/>
      <c r="BJ192" s="140"/>
      <c r="BK192" s="140"/>
      <c r="BL192" s="140"/>
      <c r="BM192" s="79"/>
      <c r="BN192" s="79"/>
      <c r="BO192" s="79"/>
      <c r="BP192" s="79"/>
      <c r="BQ192" s="79"/>
      <c r="BR192" s="79"/>
      <c r="BS192" s="79"/>
      <c r="BT192" s="140"/>
      <c r="BU192" s="140"/>
      <c r="BV192" s="140"/>
      <c r="BW192" s="140"/>
      <c r="BX192" s="140"/>
      <c r="BY192" s="140"/>
      <c r="BZ192" s="140"/>
      <c r="CA192" s="140"/>
      <c r="CB192" s="140"/>
      <c r="CC192" s="140"/>
      <c r="CD192" s="140"/>
      <c r="CE192" s="140"/>
      <c r="CF192" s="140"/>
      <c r="CG192" s="79"/>
      <c r="CH192" s="79"/>
      <c r="CI192" s="79"/>
      <c r="CJ192" s="79"/>
      <c r="CK192" s="79"/>
      <c r="CL192" s="79"/>
      <c r="CM192" s="79"/>
      <c r="CN192" s="140"/>
      <c r="CO192" s="140"/>
      <c r="CP192" s="140"/>
      <c r="CQ192" s="140"/>
      <c r="CR192" s="140"/>
      <c r="CS192" s="140"/>
      <c r="CT192" s="140"/>
      <c r="CU192" s="140"/>
      <c r="CV192" s="140"/>
      <c r="CW192" s="140"/>
      <c r="CX192" s="140"/>
      <c r="CY192" s="140"/>
      <c r="CZ192" s="140"/>
    </row>
    <row r="193" spans="1:104" s="2" customFormat="1" ht="12.75" customHeight="1">
      <c r="A193" s="73"/>
      <c r="B193" s="73"/>
      <c r="C193" s="73"/>
      <c r="D193" s="73"/>
      <c r="E193" s="73"/>
      <c r="F193" s="76" t="s">
        <v>63</v>
      </c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76"/>
      <c r="CB193" s="76"/>
      <c r="CC193" s="76"/>
      <c r="CD193" s="76"/>
      <c r="CE193" s="76"/>
      <c r="CF193" s="76"/>
      <c r="CG193" s="76"/>
      <c r="CH193" s="76"/>
      <c r="CI193" s="76"/>
      <c r="CJ193" s="76"/>
      <c r="CK193" s="76"/>
      <c r="CL193" s="76"/>
      <c r="CM193" s="76"/>
      <c r="CN193" s="76"/>
      <c r="CO193" s="76"/>
      <c r="CP193" s="76"/>
      <c r="CQ193" s="76"/>
      <c r="CR193" s="76"/>
      <c r="CS193" s="76"/>
      <c r="CT193" s="76"/>
      <c r="CU193" s="76"/>
      <c r="CV193" s="76"/>
      <c r="CW193" s="76"/>
      <c r="CX193" s="76"/>
      <c r="CY193" s="76"/>
      <c r="CZ193" s="76"/>
    </row>
    <row r="194" spans="1:104" s="2" customFormat="1" ht="25.2" customHeight="1">
      <c r="A194" s="70">
        <v>1</v>
      </c>
      <c r="B194" s="70"/>
      <c r="C194" s="70"/>
      <c r="D194" s="70"/>
      <c r="E194" s="70"/>
      <c r="F194" s="71" t="s">
        <v>190</v>
      </c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  <c r="AA194" s="72"/>
      <c r="AB194" s="73" t="s">
        <v>57</v>
      </c>
      <c r="AC194" s="73"/>
      <c r="AD194" s="73"/>
      <c r="AE194" s="73"/>
      <c r="AF194" s="73"/>
      <c r="AG194" s="73"/>
      <c r="AH194" s="73" t="s">
        <v>76</v>
      </c>
      <c r="AI194" s="73"/>
      <c r="AJ194" s="73"/>
      <c r="AK194" s="73"/>
      <c r="AL194" s="73"/>
      <c r="AM194" s="73"/>
      <c r="AN194" s="73"/>
      <c r="AO194" s="73"/>
      <c r="AP194" s="73"/>
      <c r="AQ194" s="73"/>
      <c r="AR194" s="73"/>
      <c r="AS194" s="79"/>
      <c r="AT194" s="79"/>
      <c r="AU194" s="79"/>
      <c r="AV194" s="79"/>
      <c r="AW194" s="79"/>
      <c r="AX194" s="79"/>
      <c r="AY194" s="79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9"/>
      <c r="BN194" s="79"/>
      <c r="BO194" s="79"/>
      <c r="BP194" s="79"/>
      <c r="BQ194" s="79"/>
      <c r="BR194" s="79"/>
      <c r="BS194" s="79"/>
      <c r="BT194" s="74">
        <f>BT186/BT188</f>
        <v>9968281.333333334</v>
      </c>
      <c r="BU194" s="74"/>
      <c r="BV194" s="74"/>
      <c r="BW194" s="74"/>
      <c r="BX194" s="74"/>
      <c r="BY194" s="74"/>
      <c r="BZ194" s="74">
        <f>BZ186/BZ188</f>
        <v>9968281.333333334</v>
      </c>
      <c r="CA194" s="74"/>
      <c r="CB194" s="74"/>
      <c r="CC194" s="74"/>
      <c r="CD194" s="74"/>
      <c r="CE194" s="74"/>
      <c r="CF194" s="74"/>
      <c r="CG194" s="74"/>
      <c r="CH194" s="74"/>
      <c r="CI194" s="74"/>
      <c r="CJ194" s="74"/>
      <c r="CK194" s="74"/>
      <c r="CL194" s="74"/>
      <c r="CM194" s="74"/>
      <c r="CN194" s="74">
        <f>CN186/CN188</f>
        <v>3097072.5</v>
      </c>
      <c r="CO194" s="74"/>
      <c r="CP194" s="74"/>
      <c r="CQ194" s="74"/>
      <c r="CR194" s="74"/>
      <c r="CS194" s="74"/>
      <c r="CT194" s="74">
        <f>CT186/CT188</f>
        <v>3097072.5</v>
      </c>
      <c r="CU194" s="74"/>
      <c r="CV194" s="74"/>
      <c r="CW194" s="74"/>
      <c r="CX194" s="74"/>
      <c r="CY194" s="74"/>
      <c r="CZ194" s="74"/>
    </row>
    <row r="195" spans="1:104" s="7" customFormat="1" ht="12.75" customHeight="1">
      <c r="A195" s="70">
        <v>2</v>
      </c>
      <c r="B195" s="70"/>
      <c r="C195" s="70"/>
      <c r="D195" s="70"/>
      <c r="E195" s="70"/>
      <c r="F195" s="72" t="s">
        <v>75</v>
      </c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  <c r="AA195" s="72"/>
      <c r="AB195" s="73" t="s">
        <v>57</v>
      </c>
      <c r="AC195" s="73"/>
      <c r="AD195" s="73"/>
      <c r="AE195" s="73"/>
      <c r="AF195" s="73"/>
      <c r="AG195" s="73"/>
      <c r="AH195" s="73" t="s">
        <v>76</v>
      </c>
      <c r="AI195" s="73"/>
      <c r="AJ195" s="73"/>
      <c r="AK195" s="73"/>
      <c r="AL195" s="73"/>
      <c r="AM195" s="73"/>
      <c r="AN195" s="73"/>
      <c r="AO195" s="73"/>
      <c r="AP195" s="73"/>
      <c r="AQ195" s="73"/>
      <c r="AR195" s="73"/>
      <c r="AS195" s="79"/>
      <c r="AT195" s="79"/>
      <c r="AU195" s="79"/>
      <c r="AV195" s="79"/>
      <c r="AW195" s="79"/>
      <c r="AX195" s="79"/>
      <c r="AY195" s="79"/>
      <c r="AZ195" s="74">
        <f>AZ186/AZ189</f>
        <v>2998043.8571428573</v>
      </c>
      <c r="BA195" s="74"/>
      <c r="BB195" s="74"/>
      <c r="BC195" s="74"/>
      <c r="BD195" s="74"/>
      <c r="BE195" s="74"/>
      <c r="BF195" s="74">
        <f>BF186/BF189</f>
        <v>2998043.8571428573</v>
      </c>
      <c r="BG195" s="74"/>
      <c r="BH195" s="74"/>
      <c r="BI195" s="74"/>
      <c r="BJ195" s="74"/>
      <c r="BK195" s="74"/>
      <c r="BL195" s="74"/>
      <c r="BM195" s="79"/>
      <c r="BN195" s="79"/>
      <c r="BO195" s="79"/>
      <c r="BP195" s="79"/>
      <c r="BQ195" s="79"/>
      <c r="BR195" s="79"/>
      <c r="BS195" s="79"/>
      <c r="BT195" s="74"/>
      <c r="BU195" s="74"/>
      <c r="BV195" s="74"/>
      <c r="BW195" s="74"/>
      <c r="BX195" s="74"/>
      <c r="BY195" s="74"/>
      <c r="BZ195" s="74"/>
      <c r="CA195" s="74"/>
      <c r="CB195" s="74"/>
      <c r="CC195" s="74"/>
      <c r="CD195" s="74"/>
      <c r="CE195" s="74"/>
      <c r="CF195" s="74"/>
      <c r="CG195" s="74"/>
      <c r="CH195" s="74"/>
      <c r="CI195" s="74"/>
      <c r="CJ195" s="74"/>
      <c r="CK195" s="74"/>
      <c r="CL195" s="74"/>
      <c r="CM195" s="74"/>
      <c r="CN195" s="74"/>
      <c r="CO195" s="74"/>
      <c r="CP195" s="74"/>
      <c r="CQ195" s="74"/>
      <c r="CR195" s="74"/>
      <c r="CS195" s="74"/>
      <c r="CT195" s="74"/>
      <c r="CU195" s="74"/>
      <c r="CV195" s="74"/>
      <c r="CW195" s="74"/>
      <c r="CX195" s="74"/>
      <c r="CY195" s="74"/>
      <c r="CZ195" s="74"/>
    </row>
    <row r="196" spans="1:104" s="7" customFormat="1" ht="12.75" hidden="1" customHeight="1">
      <c r="A196" s="70"/>
      <c r="B196" s="70"/>
      <c r="C196" s="70"/>
      <c r="D196" s="70"/>
      <c r="E196" s="70"/>
      <c r="F196" s="71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  <c r="AA196" s="72"/>
      <c r="AB196" s="73"/>
      <c r="AC196" s="73"/>
      <c r="AD196" s="73"/>
      <c r="AE196" s="73"/>
      <c r="AF196" s="73"/>
      <c r="AG196" s="73"/>
      <c r="AH196" s="73"/>
      <c r="AI196" s="73"/>
      <c r="AJ196" s="73"/>
      <c r="AK196" s="73"/>
      <c r="AL196" s="73"/>
      <c r="AM196" s="73"/>
      <c r="AN196" s="73"/>
      <c r="AO196" s="73"/>
      <c r="AP196" s="73"/>
      <c r="AQ196" s="73"/>
      <c r="AR196" s="73"/>
      <c r="AS196" s="79"/>
      <c r="AT196" s="79"/>
      <c r="AU196" s="79"/>
      <c r="AV196" s="79"/>
      <c r="AW196" s="79"/>
      <c r="AX196" s="79"/>
      <c r="AY196" s="79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9"/>
      <c r="BN196" s="79"/>
      <c r="BO196" s="79"/>
      <c r="BP196" s="79"/>
      <c r="BQ196" s="79"/>
      <c r="BR196" s="79"/>
      <c r="BS196" s="79"/>
      <c r="BT196" s="74"/>
      <c r="BU196" s="74"/>
      <c r="BV196" s="74"/>
      <c r="BW196" s="74"/>
      <c r="BX196" s="74"/>
      <c r="BY196" s="74"/>
      <c r="BZ196" s="74"/>
      <c r="CA196" s="74"/>
      <c r="CB196" s="74"/>
      <c r="CC196" s="74"/>
      <c r="CD196" s="74"/>
      <c r="CE196" s="74"/>
      <c r="CF196" s="74"/>
      <c r="CG196" s="74"/>
      <c r="CH196" s="74"/>
      <c r="CI196" s="74"/>
      <c r="CJ196" s="74"/>
      <c r="CK196" s="74"/>
      <c r="CL196" s="74"/>
      <c r="CM196" s="74"/>
      <c r="CN196" s="74"/>
      <c r="CO196" s="74"/>
      <c r="CP196" s="74"/>
      <c r="CQ196" s="74"/>
      <c r="CR196" s="74"/>
      <c r="CS196" s="74"/>
      <c r="CT196" s="74"/>
      <c r="CU196" s="74"/>
      <c r="CV196" s="74"/>
      <c r="CW196" s="74"/>
      <c r="CX196" s="74"/>
      <c r="CY196" s="74"/>
      <c r="CZ196" s="74"/>
    </row>
    <row r="197" spans="1:104" s="2" customFormat="1" ht="12.75" customHeight="1">
      <c r="A197" s="73"/>
      <c r="B197" s="73"/>
      <c r="C197" s="73"/>
      <c r="D197" s="73"/>
      <c r="E197" s="73"/>
      <c r="F197" s="76" t="s">
        <v>66</v>
      </c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76"/>
      <c r="CB197" s="76"/>
      <c r="CC197" s="76"/>
      <c r="CD197" s="76"/>
      <c r="CE197" s="76"/>
      <c r="CF197" s="76"/>
      <c r="CG197" s="76"/>
      <c r="CH197" s="76"/>
      <c r="CI197" s="76"/>
      <c r="CJ197" s="76"/>
      <c r="CK197" s="76"/>
      <c r="CL197" s="76"/>
      <c r="CM197" s="76"/>
      <c r="CN197" s="76"/>
      <c r="CO197" s="76"/>
      <c r="CP197" s="76"/>
      <c r="CQ197" s="76"/>
      <c r="CR197" s="76"/>
      <c r="CS197" s="76"/>
      <c r="CT197" s="76"/>
      <c r="CU197" s="76"/>
      <c r="CV197" s="76"/>
      <c r="CW197" s="76"/>
      <c r="CX197" s="76"/>
      <c r="CY197" s="76"/>
      <c r="CZ197" s="76"/>
    </row>
    <row r="198" spans="1:104" s="2" customFormat="1" ht="21.6" hidden="1" customHeight="1">
      <c r="A198" s="70">
        <v>1</v>
      </c>
      <c r="B198" s="70"/>
      <c r="C198" s="70"/>
      <c r="D198" s="70"/>
      <c r="E198" s="70"/>
      <c r="F198" s="71" t="s">
        <v>188</v>
      </c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  <c r="AA198" s="72"/>
      <c r="AB198" s="73" t="s">
        <v>68</v>
      </c>
      <c r="AC198" s="73"/>
      <c r="AD198" s="73"/>
      <c r="AE198" s="73"/>
      <c r="AF198" s="73"/>
      <c r="AG198" s="73"/>
      <c r="AH198" s="73" t="s">
        <v>76</v>
      </c>
      <c r="AI198" s="73"/>
      <c r="AJ198" s="73"/>
      <c r="AK198" s="73"/>
      <c r="AL198" s="73"/>
      <c r="AM198" s="73"/>
      <c r="AN198" s="73"/>
      <c r="AO198" s="73"/>
      <c r="AP198" s="73"/>
      <c r="AQ198" s="73"/>
      <c r="AR198" s="73"/>
      <c r="AS198" s="79"/>
      <c r="AT198" s="79"/>
      <c r="AU198" s="79"/>
      <c r="AV198" s="79"/>
      <c r="AW198" s="79"/>
      <c r="AX198" s="79"/>
      <c r="AY198" s="79"/>
      <c r="AZ198" s="111"/>
      <c r="BA198" s="111"/>
      <c r="BB198" s="111"/>
      <c r="BC198" s="111"/>
      <c r="BD198" s="111"/>
      <c r="BE198" s="111"/>
      <c r="BF198" s="111"/>
      <c r="BG198" s="111"/>
      <c r="BH198" s="111"/>
      <c r="BI198" s="111"/>
      <c r="BJ198" s="111"/>
      <c r="BK198" s="111"/>
      <c r="BL198" s="111"/>
      <c r="BM198" s="79"/>
      <c r="BN198" s="79"/>
      <c r="BO198" s="79"/>
      <c r="BP198" s="79"/>
      <c r="BQ198" s="79"/>
      <c r="BR198" s="79"/>
      <c r="BS198" s="79"/>
      <c r="BT198" s="111"/>
      <c r="BU198" s="111"/>
      <c r="BV198" s="111"/>
      <c r="BW198" s="111"/>
      <c r="BX198" s="111"/>
      <c r="BY198" s="111"/>
      <c r="BZ198" s="111"/>
      <c r="CA198" s="111"/>
      <c r="CB198" s="111"/>
      <c r="CC198" s="111"/>
      <c r="CD198" s="111"/>
      <c r="CE198" s="111"/>
      <c r="CF198" s="111"/>
      <c r="CG198" s="111"/>
      <c r="CH198" s="111"/>
      <c r="CI198" s="111"/>
      <c r="CJ198" s="111"/>
      <c r="CK198" s="111"/>
      <c r="CL198" s="111"/>
      <c r="CM198" s="111"/>
      <c r="CN198" s="111"/>
      <c r="CO198" s="111"/>
      <c r="CP198" s="111"/>
      <c r="CQ198" s="111"/>
      <c r="CR198" s="111"/>
      <c r="CS198" s="111"/>
      <c r="CT198" s="111"/>
      <c r="CU198" s="111"/>
      <c r="CV198" s="111"/>
      <c r="CW198" s="111"/>
      <c r="CX198" s="111"/>
      <c r="CY198" s="111"/>
      <c r="CZ198" s="111"/>
    </row>
    <row r="199" spans="1:104" s="7" customFormat="1" ht="21.75" customHeight="1">
      <c r="A199" s="70">
        <v>1</v>
      </c>
      <c r="B199" s="70"/>
      <c r="C199" s="70"/>
      <c r="D199" s="70"/>
      <c r="E199" s="70"/>
      <c r="F199" s="72" t="s">
        <v>77</v>
      </c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  <c r="AA199" s="72"/>
      <c r="AB199" s="73" t="s">
        <v>68</v>
      </c>
      <c r="AC199" s="73"/>
      <c r="AD199" s="73"/>
      <c r="AE199" s="73"/>
      <c r="AF199" s="73"/>
      <c r="AG199" s="73"/>
      <c r="AH199" s="73" t="s">
        <v>76</v>
      </c>
      <c r="AI199" s="73"/>
      <c r="AJ199" s="73"/>
      <c r="AK199" s="73"/>
      <c r="AL199" s="73"/>
      <c r="AM199" s="73"/>
      <c r="AN199" s="73"/>
      <c r="AO199" s="73"/>
      <c r="AP199" s="73"/>
      <c r="AQ199" s="73"/>
      <c r="AR199" s="73"/>
      <c r="AS199" s="79"/>
      <c r="AT199" s="79"/>
      <c r="AU199" s="79"/>
      <c r="AV199" s="79"/>
      <c r="AW199" s="79"/>
      <c r="AX199" s="79"/>
      <c r="AY199" s="79"/>
      <c r="AZ199" s="111">
        <f>AZ190/AZ192*100</f>
        <v>30.259702111483573</v>
      </c>
      <c r="BA199" s="111"/>
      <c r="BB199" s="111"/>
      <c r="BC199" s="111"/>
      <c r="BD199" s="111"/>
      <c r="BE199" s="111"/>
      <c r="BF199" s="111">
        <f>BF190/BF192*100</f>
        <v>30.259702111483573</v>
      </c>
      <c r="BG199" s="111"/>
      <c r="BH199" s="111"/>
      <c r="BI199" s="111"/>
      <c r="BJ199" s="111"/>
      <c r="BK199" s="111"/>
      <c r="BL199" s="111"/>
      <c r="BM199" s="79"/>
      <c r="BN199" s="79"/>
      <c r="BO199" s="79"/>
      <c r="BP199" s="79"/>
      <c r="BQ199" s="79"/>
      <c r="BR199" s="79"/>
      <c r="BS199" s="79"/>
      <c r="BT199" s="111"/>
      <c r="BU199" s="111"/>
      <c r="BV199" s="111"/>
      <c r="BW199" s="111"/>
      <c r="BX199" s="111"/>
      <c r="BY199" s="111"/>
      <c r="BZ199" s="111"/>
      <c r="CA199" s="111"/>
      <c r="CB199" s="111"/>
      <c r="CC199" s="111"/>
      <c r="CD199" s="111"/>
      <c r="CE199" s="111"/>
      <c r="CF199" s="111"/>
      <c r="CG199" s="111"/>
      <c r="CH199" s="111"/>
      <c r="CI199" s="111"/>
      <c r="CJ199" s="111"/>
      <c r="CK199" s="111"/>
      <c r="CL199" s="111"/>
      <c r="CM199" s="111"/>
      <c r="CN199" s="111"/>
      <c r="CO199" s="111"/>
      <c r="CP199" s="111"/>
      <c r="CQ199" s="111"/>
      <c r="CR199" s="111"/>
      <c r="CS199" s="111"/>
      <c r="CT199" s="111"/>
      <c r="CU199" s="111"/>
      <c r="CV199" s="111"/>
      <c r="CW199" s="111"/>
      <c r="CX199" s="111"/>
      <c r="CY199" s="111"/>
      <c r="CZ199" s="111"/>
    </row>
    <row r="200" spans="1:104" s="7" customFormat="1" ht="21.75" customHeight="1">
      <c r="A200" s="70">
        <v>2</v>
      </c>
      <c r="B200" s="70"/>
      <c r="C200" s="70"/>
      <c r="D200" s="70"/>
      <c r="E200" s="70"/>
      <c r="F200" s="71" t="s">
        <v>188</v>
      </c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  <c r="AA200" s="72"/>
      <c r="AB200" s="73" t="s">
        <v>68</v>
      </c>
      <c r="AC200" s="73"/>
      <c r="AD200" s="73"/>
      <c r="AE200" s="73"/>
      <c r="AF200" s="73"/>
      <c r="AG200" s="73"/>
      <c r="AH200" s="73" t="s">
        <v>76</v>
      </c>
      <c r="AI200" s="73"/>
      <c r="AJ200" s="73"/>
      <c r="AK200" s="73"/>
      <c r="AL200" s="73"/>
      <c r="AM200" s="73"/>
      <c r="AN200" s="73"/>
      <c r="AO200" s="73"/>
      <c r="AP200" s="73"/>
      <c r="AQ200" s="73"/>
      <c r="AR200" s="73"/>
      <c r="AS200" s="79"/>
      <c r="AT200" s="79"/>
      <c r="AU200" s="79"/>
      <c r="AV200" s="79"/>
      <c r="AW200" s="79"/>
      <c r="AX200" s="79"/>
      <c r="AY200" s="79"/>
      <c r="AZ200" s="111"/>
      <c r="BA200" s="111"/>
      <c r="BB200" s="111"/>
      <c r="BC200" s="111"/>
      <c r="BD200" s="111"/>
      <c r="BE200" s="111"/>
      <c r="BF200" s="111"/>
      <c r="BG200" s="111"/>
      <c r="BH200" s="111"/>
      <c r="BI200" s="111"/>
      <c r="BJ200" s="111"/>
      <c r="BK200" s="111"/>
      <c r="BL200" s="111"/>
      <c r="BM200" s="79"/>
      <c r="BN200" s="79"/>
      <c r="BO200" s="79"/>
      <c r="BP200" s="79"/>
      <c r="BQ200" s="79"/>
      <c r="BR200" s="79"/>
      <c r="BS200" s="79"/>
      <c r="BT200" s="111">
        <f>3/5*100</f>
        <v>60</v>
      </c>
      <c r="BU200" s="111"/>
      <c r="BV200" s="111"/>
      <c r="BW200" s="111"/>
      <c r="BX200" s="111"/>
      <c r="BY200" s="111"/>
      <c r="BZ200" s="111">
        <f>BT200</f>
        <v>60</v>
      </c>
      <c r="CA200" s="111"/>
      <c r="CB200" s="111"/>
      <c r="CC200" s="111"/>
      <c r="CD200" s="111"/>
      <c r="CE200" s="111"/>
      <c r="CF200" s="111"/>
      <c r="CG200" s="111"/>
      <c r="CH200" s="111"/>
      <c r="CI200" s="111"/>
      <c r="CJ200" s="111"/>
      <c r="CK200" s="111"/>
      <c r="CL200" s="111"/>
      <c r="CM200" s="111"/>
      <c r="CN200" s="111">
        <f>2/5*100</f>
        <v>40</v>
      </c>
      <c r="CO200" s="111"/>
      <c r="CP200" s="111"/>
      <c r="CQ200" s="111"/>
      <c r="CR200" s="111"/>
      <c r="CS200" s="111"/>
      <c r="CT200" s="111">
        <f>CN200</f>
        <v>40</v>
      </c>
      <c r="CU200" s="111"/>
      <c r="CV200" s="111"/>
      <c r="CW200" s="111"/>
      <c r="CX200" s="111"/>
      <c r="CY200" s="111"/>
      <c r="CZ200" s="111"/>
    </row>
    <row r="201" spans="1:104" s="22" customFormat="1" ht="27" customHeight="1">
      <c r="A201" s="375" t="s">
        <v>149</v>
      </c>
      <c r="B201" s="375"/>
      <c r="C201" s="375"/>
      <c r="D201" s="375"/>
      <c r="E201" s="375"/>
      <c r="F201" s="297" t="s">
        <v>46</v>
      </c>
      <c r="G201" s="297"/>
      <c r="H201" s="297"/>
      <c r="I201" s="297"/>
      <c r="J201" s="297"/>
      <c r="K201" s="297"/>
      <c r="L201" s="297"/>
      <c r="M201" s="297"/>
      <c r="N201" s="297"/>
      <c r="O201" s="297"/>
      <c r="P201" s="297"/>
      <c r="Q201" s="297"/>
      <c r="R201" s="297"/>
      <c r="S201" s="297"/>
      <c r="T201" s="297"/>
      <c r="U201" s="297"/>
      <c r="V201" s="297"/>
      <c r="W201" s="297"/>
      <c r="X201" s="297"/>
      <c r="Y201" s="297"/>
      <c r="Z201" s="297"/>
      <c r="AA201" s="297"/>
      <c r="AB201" s="297"/>
      <c r="AC201" s="297"/>
      <c r="AD201" s="297"/>
      <c r="AE201" s="297"/>
      <c r="AF201" s="297"/>
      <c r="AG201" s="297"/>
      <c r="AH201" s="297"/>
      <c r="AI201" s="297"/>
      <c r="AJ201" s="297"/>
      <c r="AK201" s="297"/>
      <c r="AL201" s="297"/>
      <c r="AM201" s="297"/>
      <c r="AN201" s="297"/>
      <c r="AO201" s="297"/>
      <c r="AP201" s="297"/>
      <c r="AQ201" s="297"/>
      <c r="AR201" s="297"/>
      <c r="AS201" s="297"/>
      <c r="AT201" s="297"/>
      <c r="AU201" s="297"/>
      <c r="AV201" s="297"/>
      <c r="AW201" s="297"/>
      <c r="AX201" s="297"/>
      <c r="AY201" s="297"/>
      <c r="AZ201" s="297"/>
      <c r="BA201" s="297"/>
      <c r="BB201" s="297"/>
      <c r="BC201" s="297"/>
      <c r="BD201" s="297"/>
      <c r="BE201" s="297"/>
      <c r="BF201" s="297"/>
      <c r="BG201" s="297"/>
      <c r="BH201" s="297"/>
      <c r="BI201" s="297"/>
      <c r="BJ201" s="297"/>
      <c r="BK201" s="297"/>
      <c r="BL201" s="297"/>
      <c r="BM201" s="297"/>
      <c r="BN201" s="297"/>
      <c r="BO201" s="297"/>
      <c r="BP201" s="297"/>
      <c r="BQ201" s="297"/>
      <c r="BR201" s="297"/>
      <c r="BS201" s="297"/>
      <c r="BT201" s="297"/>
      <c r="BU201" s="297"/>
      <c r="BV201" s="297"/>
      <c r="BW201" s="297"/>
      <c r="BX201" s="297"/>
      <c r="BY201" s="297"/>
      <c r="BZ201" s="297"/>
      <c r="CA201" s="297"/>
      <c r="CB201" s="297"/>
      <c r="CC201" s="297"/>
      <c r="CD201" s="297"/>
      <c r="CE201" s="297"/>
      <c r="CF201" s="297"/>
      <c r="CG201" s="297"/>
      <c r="CH201" s="297"/>
      <c r="CI201" s="297"/>
      <c r="CJ201" s="297"/>
      <c r="CK201" s="297"/>
      <c r="CL201" s="297"/>
      <c r="CM201" s="297"/>
      <c r="CN201" s="297"/>
      <c r="CO201" s="297"/>
      <c r="CP201" s="297"/>
      <c r="CQ201" s="297"/>
      <c r="CR201" s="297"/>
      <c r="CS201" s="297"/>
      <c r="CT201" s="297"/>
      <c r="CU201" s="297"/>
      <c r="CV201" s="297"/>
      <c r="CW201" s="297"/>
      <c r="CX201" s="297"/>
      <c r="CY201" s="297"/>
      <c r="CZ201" s="297"/>
    </row>
    <row r="202" spans="1:104" s="2" customFormat="1" ht="12.75" customHeight="1">
      <c r="A202" s="73"/>
      <c r="B202" s="73"/>
      <c r="C202" s="73"/>
      <c r="D202" s="73"/>
      <c r="E202" s="73"/>
      <c r="F202" s="76" t="s">
        <v>55</v>
      </c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  <c r="X202" s="76"/>
      <c r="Y202" s="76"/>
      <c r="Z202" s="76"/>
      <c r="AA202" s="76"/>
      <c r="AB202" s="76"/>
      <c r="AC202" s="76"/>
      <c r="AD202" s="76"/>
      <c r="AE202" s="76"/>
      <c r="AF202" s="76"/>
      <c r="AG202" s="76"/>
      <c r="AH202" s="76"/>
      <c r="AI202" s="76"/>
      <c r="AJ202" s="76"/>
      <c r="AK202" s="76"/>
      <c r="AL202" s="76"/>
      <c r="AM202" s="76"/>
      <c r="AN202" s="76"/>
      <c r="AO202" s="76"/>
      <c r="AP202" s="76"/>
      <c r="AQ202" s="76"/>
      <c r="AR202" s="76"/>
      <c r="AS202" s="76"/>
      <c r="AT202" s="76"/>
      <c r="AU202" s="76"/>
      <c r="AV202" s="76"/>
      <c r="AW202" s="76"/>
      <c r="AX202" s="76"/>
      <c r="AY202" s="76"/>
      <c r="AZ202" s="76"/>
      <c r="BA202" s="76"/>
      <c r="BB202" s="76"/>
      <c r="BC202" s="76"/>
      <c r="BD202" s="76"/>
      <c r="BE202" s="76"/>
      <c r="BF202" s="76"/>
      <c r="BG202" s="76"/>
      <c r="BH202" s="76"/>
      <c r="BI202" s="76"/>
      <c r="BJ202" s="76"/>
      <c r="BK202" s="76"/>
      <c r="BL202" s="76"/>
      <c r="BM202" s="76"/>
      <c r="BN202" s="76"/>
      <c r="BO202" s="76"/>
      <c r="BP202" s="76"/>
      <c r="BQ202" s="76"/>
      <c r="BR202" s="76"/>
      <c r="BS202" s="76"/>
      <c r="BT202" s="76"/>
      <c r="BU202" s="76"/>
      <c r="BV202" s="76"/>
      <c r="BW202" s="76"/>
      <c r="BX202" s="76"/>
      <c r="BY202" s="76"/>
      <c r="BZ202" s="76"/>
      <c r="CA202" s="76"/>
      <c r="CB202" s="76"/>
      <c r="CC202" s="76"/>
      <c r="CD202" s="76"/>
      <c r="CE202" s="76"/>
      <c r="CF202" s="76"/>
      <c r="CG202" s="76"/>
      <c r="CH202" s="76"/>
      <c r="CI202" s="76"/>
      <c r="CJ202" s="76"/>
      <c r="CK202" s="76"/>
      <c r="CL202" s="76"/>
      <c r="CM202" s="76"/>
      <c r="CN202" s="76"/>
      <c r="CO202" s="76"/>
      <c r="CP202" s="76"/>
      <c r="CQ202" s="76"/>
      <c r="CR202" s="76"/>
      <c r="CS202" s="76"/>
      <c r="CT202" s="76"/>
      <c r="CU202" s="76"/>
      <c r="CV202" s="76"/>
      <c r="CW202" s="76"/>
      <c r="CX202" s="76"/>
      <c r="CY202" s="76"/>
      <c r="CZ202" s="76"/>
    </row>
    <row r="203" spans="1:104" s="7" customFormat="1" ht="36.6" customHeight="1">
      <c r="A203" s="70">
        <v>1</v>
      </c>
      <c r="B203" s="70"/>
      <c r="C203" s="70"/>
      <c r="D203" s="70"/>
      <c r="E203" s="70"/>
      <c r="F203" s="72" t="s">
        <v>90</v>
      </c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  <c r="AA203" s="72"/>
      <c r="AB203" s="73" t="s">
        <v>57</v>
      </c>
      <c r="AC203" s="73"/>
      <c r="AD203" s="73"/>
      <c r="AE203" s="73"/>
      <c r="AF203" s="73"/>
      <c r="AG203" s="73"/>
      <c r="AH203" s="81" t="s">
        <v>170</v>
      </c>
      <c r="AI203" s="82"/>
      <c r="AJ203" s="82"/>
      <c r="AK203" s="82"/>
      <c r="AL203" s="82"/>
      <c r="AM203" s="82"/>
      <c r="AN203" s="82"/>
      <c r="AO203" s="82"/>
      <c r="AP203" s="82"/>
      <c r="AQ203" s="82"/>
      <c r="AR203" s="83"/>
      <c r="AS203" s="74">
        <v>5041469</v>
      </c>
      <c r="AT203" s="79"/>
      <c r="AU203" s="79"/>
      <c r="AV203" s="79"/>
      <c r="AW203" s="79"/>
      <c r="AX203" s="79"/>
      <c r="AY203" s="79"/>
      <c r="AZ203" s="79"/>
      <c r="BA203" s="79"/>
      <c r="BB203" s="79"/>
      <c r="BC203" s="79"/>
      <c r="BD203" s="79"/>
      <c r="BE203" s="79"/>
      <c r="BF203" s="74">
        <f>AS203+AZ203</f>
        <v>5041469</v>
      </c>
      <c r="BG203" s="79"/>
      <c r="BH203" s="79"/>
      <c r="BI203" s="79"/>
      <c r="BJ203" s="79"/>
      <c r="BK203" s="79"/>
      <c r="BL203" s="79"/>
      <c r="BM203" s="74">
        <v>5032041</v>
      </c>
      <c r="BN203" s="74"/>
      <c r="BO203" s="74"/>
      <c r="BP203" s="74"/>
      <c r="BQ203" s="74"/>
      <c r="BR203" s="74"/>
      <c r="BS203" s="74"/>
      <c r="BT203" s="74"/>
      <c r="BU203" s="74"/>
      <c r="BV203" s="74"/>
      <c r="BW203" s="74"/>
      <c r="BX203" s="74"/>
      <c r="BY203" s="74"/>
      <c r="BZ203" s="74">
        <f>BM203</f>
        <v>5032041</v>
      </c>
      <c r="CA203" s="74"/>
      <c r="CB203" s="74"/>
      <c r="CC203" s="74"/>
      <c r="CD203" s="74"/>
      <c r="CE203" s="74"/>
      <c r="CF203" s="74"/>
      <c r="CG203" s="74">
        <f>CB114</f>
        <v>1475000</v>
      </c>
      <c r="CH203" s="74"/>
      <c r="CI203" s="74"/>
      <c r="CJ203" s="74"/>
      <c r="CK203" s="74"/>
      <c r="CL203" s="74"/>
      <c r="CM203" s="74"/>
      <c r="CN203" s="74"/>
      <c r="CO203" s="74"/>
      <c r="CP203" s="74"/>
      <c r="CQ203" s="74"/>
      <c r="CR203" s="74"/>
      <c r="CS203" s="74"/>
      <c r="CT203" s="74">
        <f>CG203+CN203</f>
        <v>1475000</v>
      </c>
      <c r="CU203" s="74"/>
      <c r="CV203" s="74"/>
      <c r="CW203" s="74"/>
      <c r="CX203" s="74"/>
      <c r="CY203" s="74"/>
      <c r="CZ203" s="74"/>
    </row>
    <row r="204" spans="1:104" s="2" customFormat="1" ht="12.75" customHeight="1">
      <c r="A204" s="73"/>
      <c r="B204" s="73"/>
      <c r="C204" s="73"/>
      <c r="D204" s="73"/>
      <c r="E204" s="73"/>
      <c r="F204" s="76" t="s">
        <v>59</v>
      </c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  <c r="S204" s="76"/>
      <c r="T204" s="76"/>
      <c r="U204" s="76"/>
      <c r="V204" s="76"/>
      <c r="W204" s="76"/>
      <c r="X204" s="76"/>
      <c r="Y204" s="76"/>
      <c r="Z204" s="76"/>
      <c r="AA204" s="76"/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6"/>
      <c r="AP204" s="76"/>
      <c r="AQ204" s="76"/>
      <c r="AR204" s="76"/>
      <c r="AS204" s="76"/>
      <c r="AT204" s="76"/>
      <c r="AU204" s="76"/>
      <c r="AV204" s="76"/>
      <c r="AW204" s="76"/>
      <c r="AX204" s="76"/>
      <c r="AY204" s="76"/>
      <c r="AZ204" s="76"/>
      <c r="BA204" s="76"/>
      <c r="BB204" s="76"/>
      <c r="BC204" s="76"/>
      <c r="BD204" s="76"/>
      <c r="BE204" s="76"/>
      <c r="BF204" s="76"/>
      <c r="BG204" s="76"/>
      <c r="BH204" s="76"/>
      <c r="BI204" s="76"/>
      <c r="BJ204" s="76"/>
      <c r="BK204" s="76"/>
      <c r="BL204" s="76"/>
      <c r="BM204" s="76"/>
      <c r="BN204" s="76"/>
      <c r="BO204" s="76"/>
      <c r="BP204" s="76"/>
      <c r="BQ204" s="76"/>
      <c r="BR204" s="76"/>
      <c r="BS204" s="76"/>
      <c r="BT204" s="76"/>
      <c r="BU204" s="76"/>
      <c r="BV204" s="76"/>
      <c r="BW204" s="76"/>
      <c r="BX204" s="76"/>
      <c r="BY204" s="76"/>
      <c r="BZ204" s="76"/>
      <c r="CA204" s="76"/>
      <c r="CB204" s="76"/>
      <c r="CC204" s="76"/>
      <c r="CD204" s="76"/>
      <c r="CE204" s="76"/>
      <c r="CF204" s="76"/>
      <c r="CG204" s="76"/>
      <c r="CH204" s="76"/>
      <c r="CI204" s="76"/>
      <c r="CJ204" s="76"/>
      <c r="CK204" s="76"/>
      <c r="CL204" s="76"/>
      <c r="CM204" s="76"/>
      <c r="CN204" s="76"/>
      <c r="CO204" s="76"/>
      <c r="CP204" s="76"/>
      <c r="CQ204" s="76"/>
      <c r="CR204" s="76"/>
      <c r="CS204" s="76"/>
      <c r="CT204" s="76"/>
      <c r="CU204" s="76"/>
      <c r="CV204" s="76"/>
      <c r="CW204" s="76"/>
      <c r="CX204" s="76"/>
      <c r="CY204" s="76"/>
      <c r="CZ204" s="76"/>
    </row>
    <row r="205" spans="1:104" s="7" customFormat="1" ht="12.75" customHeight="1">
      <c r="A205" s="70">
        <v>1</v>
      </c>
      <c r="B205" s="70"/>
      <c r="C205" s="70"/>
      <c r="D205" s="70"/>
      <c r="E205" s="70"/>
      <c r="F205" s="72" t="s">
        <v>91</v>
      </c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  <c r="AA205" s="72"/>
      <c r="AB205" s="73" t="s">
        <v>61</v>
      </c>
      <c r="AC205" s="73"/>
      <c r="AD205" s="73"/>
      <c r="AE205" s="73"/>
      <c r="AF205" s="73"/>
      <c r="AG205" s="73"/>
      <c r="AH205" s="73" t="s">
        <v>65</v>
      </c>
      <c r="AI205" s="73"/>
      <c r="AJ205" s="73"/>
      <c r="AK205" s="73"/>
      <c r="AL205" s="73"/>
      <c r="AM205" s="73"/>
      <c r="AN205" s="73"/>
      <c r="AO205" s="73"/>
      <c r="AP205" s="73"/>
      <c r="AQ205" s="73"/>
      <c r="AR205" s="73"/>
      <c r="AS205" s="79">
        <v>20</v>
      </c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>
        <f>AS205</f>
        <v>20</v>
      </c>
      <c r="BG205" s="79"/>
      <c r="BH205" s="79"/>
      <c r="BI205" s="79"/>
      <c r="BJ205" s="79"/>
      <c r="BK205" s="79"/>
      <c r="BL205" s="79"/>
      <c r="BM205" s="80">
        <v>20</v>
      </c>
      <c r="BN205" s="80"/>
      <c r="BO205" s="80"/>
      <c r="BP205" s="80"/>
      <c r="BQ205" s="80"/>
      <c r="BR205" s="80"/>
      <c r="BS205" s="80"/>
      <c r="BT205" s="80"/>
      <c r="BU205" s="80"/>
      <c r="BV205" s="80"/>
      <c r="BW205" s="80"/>
      <c r="BX205" s="80"/>
      <c r="BY205" s="80"/>
      <c r="BZ205" s="80">
        <v>20</v>
      </c>
      <c r="CA205" s="80"/>
      <c r="CB205" s="80"/>
      <c r="CC205" s="80"/>
      <c r="CD205" s="80"/>
      <c r="CE205" s="80"/>
      <c r="CF205" s="80"/>
      <c r="CG205" s="79">
        <v>22</v>
      </c>
      <c r="CH205" s="79"/>
      <c r="CI205" s="79"/>
      <c r="CJ205" s="79"/>
      <c r="CK205" s="79"/>
      <c r="CL205" s="79"/>
      <c r="CM205" s="79"/>
      <c r="CN205" s="79"/>
      <c r="CO205" s="79"/>
      <c r="CP205" s="79"/>
      <c r="CQ205" s="79"/>
      <c r="CR205" s="79"/>
      <c r="CS205" s="79"/>
      <c r="CT205" s="79">
        <f>CG205</f>
        <v>22</v>
      </c>
      <c r="CU205" s="79"/>
      <c r="CV205" s="79"/>
      <c r="CW205" s="79"/>
      <c r="CX205" s="79"/>
      <c r="CY205" s="79"/>
      <c r="CZ205" s="79"/>
    </row>
    <row r="206" spans="1:104" s="2" customFormat="1" ht="12.75" customHeight="1">
      <c r="A206" s="73"/>
      <c r="B206" s="73"/>
      <c r="C206" s="73"/>
      <c r="D206" s="73"/>
      <c r="E206" s="73"/>
      <c r="F206" s="76" t="s">
        <v>63</v>
      </c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  <c r="X206" s="76"/>
      <c r="Y206" s="76"/>
      <c r="Z206" s="76"/>
      <c r="AA206" s="76"/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6"/>
      <c r="AP206" s="76"/>
      <c r="AQ206" s="76"/>
      <c r="AR206" s="76"/>
      <c r="AS206" s="76"/>
      <c r="AT206" s="76"/>
      <c r="AU206" s="76"/>
      <c r="AV206" s="76"/>
      <c r="AW206" s="76"/>
      <c r="AX206" s="76"/>
      <c r="AY206" s="76"/>
      <c r="AZ206" s="76"/>
      <c r="BA206" s="76"/>
      <c r="BB206" s="76"/>
      <c r="BC206" s="76"/>
      <c r="BD206" s="76"/>
      <c r="BE206" s="76"/>
      <c r="BF206" s="76"/>
      <c r="BG206" s="76"/>
      <c r="BH206" s="76"/>
      <c r="BI206" s="76"/>
      <c r="BJ206" s="76"/>
      <c r="BK206" s="76"/>
      <c r="BL206" s="76"/>
      <c r="BM206" s="76"/>
      <c r="BN206" s="76"/>
      <c r="BO206" s="76"/>
      <c r="BP206" s="76"/>
      <c r="BQ206" s="76"/>
      <c r="BR206" s="76"/>
      <c r="BS206" s="76"/>
      <c r="BT206" s="76"/>
      <c r="BU206" s="76"/>
      <c r="BV206" s="76"/>
      <c r="BW206" s="76"/>
      <c r="BX206" s="76"/>
      <c r="BY206" s="76"/>
      <c r="BZ206" s="76"/>
      <c r="CA206" s="76"/>
      <c r="CB206" s="76"/>
      <c r="CC206" s="76"/>
      <c r="CD206" s="76"/>
      <c r="CE206" s="76"/>
      <c r="CF206" s="76"/>
      <c r="CG206" s="76"/>
      <c r="CH206" s="76"/>
      <c r="CI206" s="76"/>
      <c r="CJ206" s="76"/>
      <c r="CK206" s="76"/>
      <c r="CL206" s="76"/>
      <c r="CM206" s="76"/>
      <c r="CN206" s="76"/>
      <c r="CO206" s="76"/>
      <c r="CP206" s="76"/>
      <c r="CQ206" s="76"/>
      <c r="CR206" s="76"/>
      <c r="CS206" s="76"/>
      <c r="CT206" s="76"/>
      <c r="CU206" s="76"/>
      <c r="CV206" s="76"/>
      <c r="CW206" s="76"/>
      <c r="CX206" s="76"/>
      <c r="CY206" s="76"/>
      <c r="CZ206" s="76"/>
    </row>
    <row r="207" spans="1:104" s="7" customFormat="1" ht="21.75" customHeight="1">
      <c r="A207" s="70">
        <v>1</v>
      </c>
      <c r="B207" s="70"/>
      <c r="C207" s="70"/>
      <c r="D207" s="70"/>
      <c r="E207" s="70"/>
      <c r="F207" s="72" t="s">
        <v>92</v>
      </c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  <c r="AA207" s="72"/>
      <c r="AB207" s="73" t="s">
        <v>57</v>
      </c>
      <c r="AC207" s="73"/>
      <c r="AD207" s="73"/>
      <c r="AE207" s="73"/>
      <c r="AF207" s="73"/>
      <c r="AG207" s="73"/>
      <c r="AH207" s="73" t="s">
        <v>65</v>
      </c>
      <c r="AI207" s="73"/>
      <c r="AJ207" s="73"/>
      <c r="AK207" s="73"/>
      <c r="AL207" s="73"/>
      <c r="AM207" s="73"/>
      <c r="AN207" s="73"/>
      <c r="AO207" s="73"/>
      <c r="AP207" s="73"/>
      <c r="AQ207" s="73"/>
      <c r="AR207" s="73"/>
      <c r="AS207" s="74">
        <f>AS203/AS205/12</f>
        <v>21006.120833333334</v>
      </c>
      <c r="AT207" s="74"/>
      <c r="AU207" s="74"/>
      <c r="AV207" s="74"/>
      <c r="AW207" s="74"/>
      <c r="AX207" s="74"/>
      <c r="AY207" s="74"/>
      <c r="AZ207" s="74"/>
      <c r="BA207" s="74"/>
      <c r="BB207" s="74"/>
      <c r="BC207" s="74"/>
      <c r="BD207" s="74"/>
      <c r="BE207" s="74"/>
      <c r="BF207" s="74">
        <f>BF203/BF205/12</f>
        <v>21006.120833333334</v>
      </c>
      <c r="BG207" s="74"/>
      <c r="BH207" s="74"/>
      <c r="BI207" s="74"/>
      <c r="BJ207" s="74"/>
      <c r="BK207" s="74"/>
      <c r="BL207" s="74"/>
      <c r="BM207" s="74">
        <f>BM203/BM205/12</f>
        <v>20966.837499999998</v>
      </c>
      <c r="BN207" s="74"/>
      <c r="BO207" s="74"/>
      <c r="BP207" s="74"/>
      <c r="BQ207" s="74"/>
      <c r="BR207" s="74"/>
      <c r="BS207" s="74"/>
      <c r="BT207" s="74"/>
      <c r="BU207" s="74"/>
      <c r="BV207" s="74"/>
      <c r="BW207" s="74"/>
      <c r="BX207" s="74"/>
      <c r="BY207" s="74"/>
      <c r="BZ207" s="74">
        <f>BZ203/BZ205/12</f>
        <v>20966.837499999998</v>
      </c>
      <c r="CA207" s="74"/>
      <c r="CB207" s="74"/>
      <c r="CC207" s="74"/>
      <c r="CD207" s="74"/>
      <c r="CE207" s="74"/>
      <c r="CF207" s="74"/>
      <c r="CG207" s="74">
        <f>CG203/CG205/3</f>
        <v>22348.484848484848</v>
      </c>
      <c r="CH207" s="74"/>
      <c r="CI207" s="74"/>
      <c r="CJ207" s="74"/>
      <c r="CK207" s="74"/>
      <c r="CL207" s="74"/>
      <c r="CM207" s="74"/>
      <c r="CN207" s="74"/>
      <c r="CO207" s="74"/>
      <c r="CP207" s="74"/>
      <c r="CQ207" s="74"/>
      <c r="CR207" s="74"/>
      <c r="CS207" s="74"/>
      <c r="CT207" s="74">
        <f>CT203/CT205/3</f>
        <v>22348.484848484848</v>
      </c>
      <c r="CU207" s="74"/>
      <c r="CV207" s="74"/>
      <c r="CW207" s="74"/>
      <c r="CX207" s="74"/>
      <c r="CY207" s="74"/>
      <c r="CZ207" s="74"/>
    </row>
    <row r="208" spans="1:104" s="2" customFormat="1" ht="12.75" customHeight="1">
      <c r="A208" s="73"/>
      <c r="B208" s="73"/>
      <c r="C208" s="73"/>
      <c r="D208" s="73"/>
      <c r="E208" s="73"/>
      <c r="F208" s="76" t="s">
        <v>66</v>
      </c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  <c r="S208" s="76"/>
      <c r="T208" s="76"/>
      <c r="U208" s="76"/>
      <c r="V208" s="76"/>
      <c r="W208" s="76"/>
      <c r="X208" s="76"/>
      <c r="Y208" s="76"/>
      <c r="Z208" s="76"/>
      <c r="AA208" s="76"/>
      <c r="AB208" s="76"/>
      <c r="AC208" s="76"/>
      <c r="AD208" s="76"/>
      <c r="AE208" s="76"/>
      <c r="AF208" s="76"/>
      <c r="AG208" s="76"/>
      <c r="AH208" s="76"/>
      <c r="AI208" s="76"/>
      <c r="AJ208" s="76"/>
      <c r="AK208" s="76"/>
      <c r="AL208" s="76"/>
      <c r="AM208" s="76"/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  <c r="BE208" s="76"/>
      <c r="BF208" s="76"/>
      <c r="BG208" s="76"/>
      <c r="BH208" s="76"/>
      <c r="BI208" s="76"/>
      <c r="BJ208" s="76"/>
      <c r="BK208" s="76"/>
      <c r="BL208" s="76"/>
      <c r="BM208" s="76"/>
      <c r="BN208" s="76"/>
      <c r="BO208" s="76"/>
      <c r="BP208" s="76"/>
      <c r="BQ208" s="76"/>
      <c r="BR208" s="76"/>
      <c r="BS208" s="76"/>
      <c r="BT208" s="76"/>
      <c r="BU208" s="76"/>
      <c r="BV208" s="76"/>
      <c r="BW208" s="76"/>
      <c r="BX208" s="76"/>
      <c r="BY208" s="76"/>
      <c r="BZ208" s="76"/>
      <c r="CA208" s="76"/>
      <c r="CB208" s="76"/>
      <c r="CC208" s="76"/>
      <c r="CD208" s="76"/>
      <c r="CE208" s="76"/>
      <c r="CF208" s="76"/>
      <c r="CG208" s="76"/>
      <c r="CH208" s="76"/>
      <c r="CI208" s="76"/>
      <c r="CJ208" s="76"/>
      <c r="CK208" s="76"/>
      <c r="CL208" s="76"/>
      <c r="CM208" s="76"/>
      <c r="CN208" s="76"/>
      <c r="CO208" s="76"/>
      <c r="CP208" s="76"/>
      <c r="CQ208" s="76"/>
      <c r="CR208" s="76"/>
      <c r="CS208" s="76"/>
      <c r="CT208" s="76"/>
      <c r="CU208" s="76"/>
      <c r="CV208" s="76"/>
      <c r="CW208" s="76"/>
      <c r="CX208" s="76"/>
      <c r="CY208" s="76"/>
      <c r="CZ208" s="76"/>
    </row>
    <row r="209" spans="1:104" s="7" customFormat="1" ht="12.75" customHeight="1">
      <c r="A209" s="70">
        <v>1</v>
      </c>
      <c r="B209" s="70"/>
      <c r="C209" s="70"/>
      <c r="D209" s="70"/>
      <c r="E209" s="70"/>
      <c r="F209" s="72" t="s">
        <v>67</v>
      </c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  <c r="AA209" s="72"/>
      <c r="AB209" s="73" t="s">
        <v>68</v>
      </c>
      <c r="AC209" s="73"/>
      <c r="AD209" s="73"/>
      <c r="AE209" s="73"/>
      <c r="AF209" s="73"/>
      <c r="AG209" s="73"/>
      <c r="AH209" s="73" t="s">
        <v>65</v>
      </c>
      <c r="AI209" s="73"/>
      <c r="AJ209" s="73"/>
      <c r="AK209" s="73"/>
      <c r="AL209" s="73"/>
      <c r="AM209" s="73"/>
      <c r="AN209" s="73"/>
      <c r="AO209" s="73"/>
      <c r="AP209" s="73"/>
      <c r="AQ209" s="73"/>
      <c r="AR209" s="73"/>
      <c r="AS209" s="111">
        <v>100</v>
      </c>
      <c r="AT209" s="111"/>
      <c r="AU209" s="111"/>
      <c r="AV209" s="111"/>
      <c r="AW209" s="111"/>
      <c r="AX209" s="111"/>
      <c r="AY209" s="111"/>
      <c r="AZ209" s="111"/>
      <c r="BA209" s="111"/>
      <c r="BB209" s="111"/>
      <c r="BC209" s="111"/>
      <c r="BD209" s="111"/>
      <c r="BE209" s="111"/>
      <c r="BF209" s="111">
        <f>AS209</f>
        <v>100</v>
      </c>
      <c r="BG209" s="111"/>
      <c r="BH209" s="111"/>
      <c r="BI209" s="111"/>
      <c r="BJ209" s="111"/>
      <c r="BK209" s="111"/>
      <c r="BL209" s="111"/>
      <c r="BM209" s="111">
        <v>100</v>
      </c>
      <c r="BN209" s="111"/>
      <c r="BO209" s="111"/>
      <c r="BP209" s="111"/>
      <c r="BQ209" s="111"/>
      <c r="BR209" s="111"/>
      <c r="BS209" s="111"/>
      <c r="BT209" s="111"/>
      <c r="BU209" s="111"/>
      <c r="BV209" s="111"/>
      <c r="BW209" s="111"/>
      <c r="BX209" s="111"/>
      <c r="BY209" s="111"/>
      <c r="BZ209" s="111">
        <f>BM209</f>
        <v>100</v>
      </c>
      <c r="CA209" s="111"/>
      <c r="CB209" s="111"/>
      <c r="CC209" s="111"/>
      <c r="CD209" s="111"/>
      <c r="CE209" s="111"/>
      <c r="CF209" s="111"/>
      <c r="CG209" s="111">
        <v>100</v>
      </c>
      <c r="CH209" s="111"/>
      <c r="CI209" s="111"/>
      <c r="CJ209" s="111"/>
      <c r="CK209" s="111"/>
      <c r="CL209" s="111"/>
      <c r="CM209" s="111"/>
      <c r="CN209" s="111"/>
      <c r="CO209" s="111"/>
      <c r="CP209" s="111"/>
      <c r="CQ209" s="111"/>
      <c r="CR209" s="111"/>
      <c r="CS209" s="111"/>
      <c r="CT209" s="111">
        <f>CG209</f>
        <v>100</v>
      </c>
      <c r="CU209" s="111"/>
      <c r="CV209" s="111"/>
      <c r="CW209" s="111"/>
      <c r="CX209" s="111"/>
      <c r="CY209" s="111"/>
      <c r="CZ209" s="111"/>
    </row>
    <row r="210" spans="1:104" s="22" customFormat="1" ht="20.399999999999999" customHeight="1">
      <c r="A210" s="375" t="s">
        <v>150</v>
      </c>
      <c r="B210" s="375"/>
      <c r="C210" s="375"/>
      <c r="D210" s="375"/>
      <c r="E210" s="375"/>
      <c r="F210" s="297" t="s">
        <v>152</v>
      </c>
      <c r="G210" s="297"/>
      <c r="H210" s="297"/>
      <c r="I210" s="297"/>
      <c r="J210" s="297"/>
      <c r="K210" s="297"/>
      <c r="L210" s="297"/>
      <c r="M210" s="297"/>
      <c r="N210" s="297"/>
      <c r="O210" s="297"/>
      <c r="P210" s="297"/>
      <c r="Q210" s="297"/>
      <c r="R210" s="297"/>
      <c r="S210" s="297"/>
      <c r="T210" s="297"/>
      <c r="U210" s="297"/>
      <c r="V210" s="297"/>
      <c r="W210" s="297"/>
      <c r="X210" s="297"/>
      <c r="Y210" s="297"/>
      <c r="Z210" s="297"/>
      <c r="AA210" s="297"/>
      <c r="AB210" s="297"/>
      <c r="AC210" s="297"/>
      <c r="AD210" s="297"/>
      <c r="AE210" s="297"/>
      <c r="AF210" s="297"/>
      <c r="AG210" s="297"/>
      <c r="AH210" s="297"/>
      <c r="AI210" s="297"/>
      <c r="AJ210" s="297"/>
      <c r="AK210" s="297"/>
      <c r="AL210" s="297"/>
      <c r="AM210" s="297"/>
      <c r="AN210" s="297"/>
      <c r="AO210" s="297"/>
      <c r="AP210" s="297"/>
      <c r="AQ210" s="297"/>
      <c r="AR210" s="297"/>
      <c r="AS210" s="297"/>
      <c r="AT210" s="297"/>
      <c r="AU210" s="297"/>
      <c r="AV210" s="297"/>
      <c r="AW210" s="297"/>
      <c r="AX210" s="297"/>
      <c r="AY210" s="297"/>
      <c r="AZ210" s="297"/>
      <c r="BA210" s="297"/>
      <c r="BB210" s="297"/>
      <c r="BC210" s="297"/>
      <c r="BD210" s="297"/>
      <c r="BE210" s="297"/>
      <c r="BF210" s="297"/>
      <c r="BG210" s="297"/>
      <c r="BH210" s="297"/>
      <c r="BI210" s="297"/>
      <c r="BJ210" s="297"/>
      <c r="BK210" s="297"/>
      <c r="BL210" s="297"/>
      <c r="BM210" s="297"/>
      <c r="BN210" s="297"/>
      <c r="BO210" s="297"/>
      <c r="BP210" s="297"/>
      <c r="BQ210" s="297"/>
      <c r="BR210" s="297"/>
      <c r="BS210" s="297"/>
      <c r="BT210" s="297"/>
      <c r="BU210" s="297"/>
      <c r="BV210" s="297"/>
      <c r="BW210" s="297"/>
      <c r="BX210" s="297"/>
      <c r="BY210" s="297"/>
      <c r="BZ210" s="297"/>
      <c r="CA210" s="297"/>
      <c r="CB210" s="297"/>
      <c r="CC210" s="297"/>
      <c r="CD210" s="297"/>
      <c r="CE210" s="297"/>
      <c r="CF210" s="297"/>
      <c r="CG210" s="297"/>
      <c r="CH210" s="297"/>
      <c r="CI210" s="297"/>
      <c r="CJ210" s="297"/>
      <c r="CK210" s="297"/>
      <c r="CL210" s="297"/>
      <c r="CM210" s="297"/>
      <c r="CN210" s="297"/>
      <c r="CO210" s="297"/>
      <c r="CP210" s="297"/>
      <c r="CQ210" s="297"/>
      <c r="CR210" s="297"/>
      <c r="CS210" s="297"/>
      <c r="CT210" s="297"/>
      <c r="CU210" s="297"/>
      <c r="CV210" s="297"/>
      <c r="CW210" s="297"/>
      <c r="CX210" s="297"/>
      <c r="CY210" s="297"/>
      <c r="CZ210" s="297"/>
    </row>
    <row r="211" spans="1:104" s="2" customFormat="1" ht="12.75" customHeight="1">
      <c r="A211" s="73"/>
      <c r="B211" s="73"/>
      <c r="C211" s="73"/>
      <c r="D211" s="73"/>
      <c r="E211" s="73"/>
      <c r="F211" s="76" t="s">
        <v>55</v>
      </c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  <c r="AD211" s="76"/>
      <c r="AE211" s="76"/>
      <c r="AF211" s="76"/>
      <c r="AG211" s="76"/>
      <c r="AH211" s="76"/>
      <c r="AI211" s="76"/>
      <c r="AJ211" s="76"/>
      <c r="AK211" s="76"/>
      <c r="AL211" s="76"/>
      <c r="AM211" s="76"/>
      <c r="AN211" s="76"/>
      <c r="AO211" s="76"/>
      <c r="AP211" s="76"/>
      <c r="AQ211" s="76"/>
      <c r="AR211" s="76"/>
      <c r="AS211" s="76"/>
      <c r="AT211" s="76"/>
      <c r="AU211" s="76"/>
      <c r="AV211" s="76"/>
      <c r="AW211" s="76"/>
      <c r="AX211" s="76"/>
      <c r="AY211" s="76"/>
      <c r="AZ211" s="76"/>
      <c r="BA211" s="76"/>
      <c r="BB211" s="76"/>
      <c r="BC211" s="76"/>
      <c r="BD211" s="76"/>
      <c r="BE211" s="76"/>
      <c r="BF211" s="76"/>
      <c r="BG211" s="76"/>
      <c r="BH211" s="76"/>
      <c r="BI211" s="76"/>
      <c r="BJ211" s="76"/>
      <c r="BK211" s="76"/>
      <c r="BL211" s="76"/>
      <c r="BM211" s="76"/>
      <c r="BN211" s="76"/>
      <c r="BO211" s="76"/>
      <c r="BP211" s="76"/>
      <c r="BQ211" s="76"/>
      <c r="BR211" s="76"/>
      <c r="BS211" s="76"/>
      <c r="BT211" s="76"/>
      <c r="BU211" s="76"/>
      <c r="BV211" s="76"/>
      <c r="BW211" s="76"/>
      <c r="BX211" s="76"/>
      <c r="BY211" s="76"/>
      <c r="BZ211" s="76"/>
      <c r="CA211" s="76"/>
      <c r="CB211" s="76"/>
      <c r="CC211" s="76"/>
      <c r="CD211" s="76"/>
      <c r="CE211" s="76"/>
      <c r="CF211" s="76"/>
      <c r="CG211" s="76"/>
      <c r="CH211" s="76"/>
      <c r="CI211" s="76"/>
      <c r="CJ211" s="76"/>
      <c r="CK211" s="76"/>
      <c r="CL211" s="76"/>
      <c r="CM211" s="76"/>
      <c r="CN211" s="76"/>
      <c r="CO211" s="76"/>
      <c r="CP211" s="76"/>
      <c r="CQ211" s="76"/>
      <c r="CR211" s="76"/>
      <c r="CS211" s="76"/>
      <c r="CT211" s="76"/>
      <c r="CU211" s="76"/>
      <c r="CV211" s="76"/>
      <c r="CW211" s="76"/>
      <c r="CX211" s="76"/>
      <c r="CY211" s="76"/>
      <c r="CZ211" s="76"/>
    </row>
    <row r="212" spans="1:104" s="2" customFormat="1" ht="31.95" customHeight="1">
      <c r="A212" s="70">
        <v>1</v>
      </c>
      <c r="B212" s="70"/>
      <c r="C212" s="70"/>
      <c r="D212" s="70"/>
      <c r="E212" s="70"/>
      <c r="F212" s="71" t="s">
        <v>153</v>
      </c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3" t="s">
        <v>57</v>
      </c>
      <c r="AC212" s="73"/>
      <c r="AD212" s="73"/>
      <c r="AE212" s="73"/>
      <c r="AF212" s="73"/>
      <c r="AG212" s="73"/>
      <c r="AH212" s="81" t="s">
        <v>170</v>
      </c>
      <c r="AI212" s="82"/>
      <c r="AJ212" s="82"/>
      <c r="AK212" s="82"/>
      <c r="AL212" s="82"/>
      <c r="AM212" s="82"/>
      <c r="AN212" s="82"/>
      <c r="AO212" s="82"/>
      <c r="AP212" s="82"/>
      <c r="AQ212" s="82"/>
      <c r="AR212" s="83"/>
      <c r="AS212" s="74">
        <v>8592671</v>
      </c>
      <c r="AT212" s="74"/>
      <c r="AU212" s="74"/>
      <c r="AV212" s="74"/>
      <c r="AW212" s="74"/>
      <c r="AX212" s="74"/>
      <c r="AY212" s="74"/>
      <c r="AZ212" s="79"/>
      <c r="BA212" s="79"/>
      <c r="BB212" s="79"/>
      <c r="BC212" s="79"/>
      <c r="BD212" s="79"/>
      <c r="BE212" s="79"/>
      <c r="BF212" s="74">
        <f>AS212+AZ212</f>
        <v>8592671</v>
      </c>
      <c r="BG212" s="74"/>
      <c r="BH212" s="74"/>
      <c r="BI212" s="74"/>
      <c r="BJ212" s="74"/>
      <c r="BK212" s="74"/>
      <c r="BL212" s="74"/>
      <c r="BM212" s="74">
        <v>7146553</v>
      </c>
      <c r="BN212" s="74"/>
      <c r="BO212" s="74"/>
      <c r="BP212" s="74"/>
      <c r="BQ212" s="74"/>
      <c r="BR212" s="74"/>
      <c r="BS212" s="74"/>
      <c r="BT212" s="79"/>
      <c r="BU212" s="79"/>
      <c r="BV212" s="79"/>
      <c r="BW212" s="79"/>
      <c r="BX212" s="79"/>
      <c r="BY212" s="79"/>
      <c r="BZ212" s="74">
        <f>BM212+BT212</f>
        <v>7146553</v>
      </c>
      <c r="CA212" s="74"/>
      <c r="CB212" s="74"/>
      <c r="CC212" s="74"/>
      <c r="CD212" s="74"/>
      <c r="CE212" s="74"/>
      <c r="CF212" s="74"/>
      <c r="CG212" s="74">
        <f>CB115</f>
        <v>8000000</v>
      </c>
      <c r="CH212" s="74"/>
      <c r="CI212" s="74"/>
      <c r="CJ212" s="74"/>
      <c r="CK212" s="74"/>
      <c r="CL212" s="74"/>
      <c r="CM212" s="74"/>
      <c r="CN212" s="79"/>
      <c r="CO212" s="79"/>
      <c r="CP212" s="79"/>
      <c r="CQ212" s="79"/>
      <c r="CR212" s="79"/>
      <c r="CS212" s="79"/>
      <c r="CT212" s="74">
        <f>CG212+CN212</f>
        <v>8000000</v>
      </c>
      <c r="CU212" s="74"/>
      <c r="CV212" s="74"/>
      <c r="CW212" s="74"/>
      <c r="CX212" s="74"/>
      <c r="CY212" s="74"/>
      <c r="CZ212" s="74"/>
    </row>
    <row r="213" spans="1:104" s="2" customFormat="1" ht="12.75" customHeight="1">
      <c r="A213" s="73"/>
      <c r="B213" s="73"/>
      <c r="C213" s="73"/>
      <c r="D213" s="73"/>
      <c r="E213" s="73"/>
      <c r="F213" s="76" t="s">
        <v>59</v>
      </c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  <c r="S213" s="76"/>
      <c r="T213" s="76"/>
      <c r="U213" s="76"/>
      <c r="V213" s="76"/>
      <c r="W213" s="76"/>
      <c r="X213" s="76"/>
      <c r="Y213" s="76"/>
      <c r="Z213" s="76"/>
      <c r="AA213" s="76"/>
      <c r="AB213" s="76"/>
      <c r="AC213" s="76"/>
      <c r="AD213" s="76"/>
      <c r="AE213" s="76"/>
      <c r="AF213" s="76"/>
      <c r="AG213" s="76"/>
      <c r="AH213" s="76"/>
      <c r="AI213" s="76"/>
      <c r="AJ213" s="76"/>
      <c r="AK213" s="76"/>
      <c r="AL213" s="76"/>
      <c r="AM213" s="76"/>
      <c r="AN213" s="76"/>
      <c r="AO213" s="76"/>
      <c r="AP213" s="76"/>
      <c r="AQ213" s="76"/>
      <c r="AR213" s="76"/>
      <c r="AS213" s="76"/>
      <c r="AT213" s="76"/>
      <c r="AU213" s="76"/>
      <c r="AV213" s="76"/>
      <c r="AW213" s="76"/>
      <c r="AX213" s="76"/>
      <c r="AY213" s="76"/>
      <c r="AZ213" s="76"/>
      <c r="BA213" s="76"/>
      <c r="BB213" s="76"/>
      <c r="BC213" s="76"/>
      <c r="BD213" s="76"/>
      <c r="BE213" s="76"/>
      <c r="BF213" s="76"/>
      <c r="BG213" s="76"/>
      <c r="BH213" s="76"/>
      <c r="BI213" s="76"/>
      <c r="BJ213" s="76"/>
      <c r="BK213" s="76"/>
      <c r="BL213" s="76"/>
      <c r="BM213" s="76"/>
      <c r="BN213" s="76"/>
      <c r="BO213" s="76"/>
      <c r="BP213" s="76"/>
      <c r="BQ213" s="76"/>
      <c r="BR213" s="76"/>
      <c r="BS213" s="76"/>
      <c r="BT213" s="76"/>
      <c r="BU213" s="76"/>
      <c r="BV213" s="76"/>
      <c r="BW213" s="76"/>
      <c r="BX213" s="76"/>
      <c r="BY213" s="76"/>
      <c r="BZ213" s="76"/>
      <c r="CA213" s="76"/>
      <c r="CB213" s="76"/>
      <c r="CC213" s="76"/>
      <c r="CD213" s="76"/>
      <c r="CE213" s="76"/>
      <c r="CF213" s="76"/>
      <c r="CG213" s="76"/>
      <c r="CH213" s="76"/>
      <c r="CI213" s="76"/>
      <c r="CJ213" s="76"/>
      <c r="CK213" s="76"/>
      <c r="CL213" s="76"/>
      <c r="CM213" s="76"/>
      <c r="CN213" s="76"/>
      <c r="CO213" s="76"/>
      <c r="CP213" s="76"/>
      <c r="CQ213" s="76"/>
      <c r="CR213" s="76"/>
      <c r="CS213" s="76"/>
      <c r="CT213" s="76"/>
      <c r="CU213" s="76"/>
      <c r="CV213" s="76"/>
      <c r="CW213" s="76"/>
      <c r="CX213" s="76"/>
      <c r="CY213" s="76"/>
      <c r="CZ213" s="76"/>
    </row>
    <row r="214" spans="1:104" s="7" customFormat="1" ht="31.2" customHeight="1">
      <c r="A214" s="70">
        <v>1</v>
      </c>
      <c r="B214" s="70"/>
      <c r="C214" s="70"/>
      <c r="D214" s="70"/>
      <c r="E214" s="70"/>
      <c r="F214" s="72" t="s">
        <v>60</v>
      </c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  <c r="AA214" s="72"/>
      <c r="AB214" s="73" t="s">
        <v>61</v>
      </c>
      <c r="AC214" s="73"/>
      <c r="AD214" s="73"/>
      <c r="AE214" s="73"/>
      <c r="AF214" s="73"/>
      <c r="AG214" s="73"/>
      <c r="AH214" s="73" t="s">
        <v>62</v>
      </c>
      <c r="AI214" s="73"/>
      <c r="AJ214" s="73"/>
      <c r="AK214" s="73"/>
      <c r="AL214" s="73"/>
      <c r="AM214" s="73"/>
      <c r="AN214" s="73"/>
      <c r="AO214" s="73"/>
      <c r="AP214" s="73"/>
      <c r="AQ214" s="73"/>
      <c r="AR214" s="73"/>
      <c r="AS214" s="80">
        <v>4</v>
      </c>
      <c r="AT214" s="80"/>
      <c r="AU214" s="80"/>
      <c r="AV214" s="80"/>
      <c r="AW214" s="80"/>
      <c r="AX214" s="80"/>
      <c r="AY214" s="80"/>
      <c r="AZ214" s="79"/>
      <c r="BA214" s="79"/>
      <c r="BB214" s="79"/>
      <c r="BC214" s="79"/>
      <c r="BD214" s="79"/>
      <c r="BE214" s="79"/>
      <c r="BF214" s="80">
        <f>AS214</f>
        <v>4</v>
      </c>
      <c r="BG214" s="80"/>
      <c r="BH214" s="80"/>
      <c r="BI214" s="80"/>
      <c r="BJ214" s="80"/>
      <c r="BK214" s="80"/>
      <c r="BL214" s="80"/>
      <c r="BM214" s="80">
        <v>5</v>
      </c>
      <c r="BN214" s="80"/>
      <c r="BO214" s="80"/>
      <c r="BP214" s="80"/>
      <c r="BQ214" s="80"/>
      <c r="BR214" s="80"/>
      <c r="BS214" s="80"/>
      <c r="BT214" s="80"/>
      <c r="BU214" s="80"/>
      <c r="BV214" s="80"/>
      <c r="BW214" s="80"/>
      <c r="BX214" s="80"/>
      <c r="BY214" s="80"/>
      <c r="BZ214" s="80">
        <f>BM214</f>
        <v>5</v>
      </c>
      <c r="CA214" s="80"/>
      <c r="CB214" s="80"/>
      <c r="CC214" s="80"/>
      <c r="CD214" s="80"/>
      <c r="CE214" s="80"/>
      <c r="CF214" s="80"/>
      <c r="CG214" s="80">
        <v>3</v>
      </c>
      <c r="CH214" s="80"/>
      <c r="CI214" s="80"/>
      <c r="CJ214" s="80"/>
      <c r="CK214" s="80"/>
      <c r="CL214" s="80"/>
      <c r="CM214" s="80"/>
      <c r="CN214" s="80"/>
      <c r="CO214" s="80"/>
      <c r="CP214" s="80"/>
      <c r="CQ214" s="80"/>
      <c r="CR214" s="80"/>
      <c r="CS214" s="80"/>
      <c r="CT214" s="80">
        <f>CG214</f>
        <v>3</v>
      </c>
      <c r="CU214" s="80"/>
      <c r="CV214" s="80"/>
      <c r="CW214" s="80"/>
      <c r="CX214" s="80"/>
      <c r="CY214" s="80"/>
      <c r="CZ214" s="80"/>
    </row>
    <row r="215" spans="1:104" s="2" customFormat="1" ht="12.75" customHeight="1">
      <c r="A215" s="73"/>
      <c r="B215" s="73"/>
      <c r="C215" s="73"/>
      <c r="D215" s="73"/>
      <c r="E215" s="73"/>
      <c r="F215" s="76" t="s">
        <v>63</v>
      </c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  <c r="S215" s="76"/>
      <c r="T215" s="76"/>
      <c r="U215" s="76"/>
      <c r="V215" s="76"/>
      <c r="W215" s="76"/>
      <c r="X215" s="76"/>
      <c r="Y215" s="76"/>
      <c r="Z215" s="76"/>
      <c r="AA215" s="76"/>
      <c r="AB215" s="76"/>
      <c r="AC215" s="76"/>
      <c r="AD215" s="76"/>
      <c r="AE215" s="76"/>
      <c r="AF215" s="76"/>
      <c r="AG215" s="76"/>
      <c r="AH215" s="76"/>
      <c r="AI215" s="76"/>
      <c r="AJ215" s="76"/>
      <c r="AK215" s="76"/>
      <c r="AL215" s="76"/>
      <c r="AM215" s="76"/>
      <c r="AN215" s="76"/>
      <c r="AO215" s="76"/>
      <c r="AP215" s="76"/>
      <c r="AQ215" s="76"/>
      <c r="AR215" s="76"/>
      <c r="AS215" s="76"/>
      <c r="AT215" s="76"/>
      <c r="AU215" s="76"/>
      <c r="AV215" s="76"/>
      <c r="AW215" s="76"/>
      <c r="AX215" s="76"/>
      <c r="AY215" s="76"/>
      <c r="AZ215" s="76"/>
      <c r="BA215" s="76"/>
      <c r="BB215" s="76"/>
      <c r="BC215" s="76"/>
      <c r="BD215" s="76"/>
      <c r="BE215" s="76"/>
      <c r="BF215" s="76"/>
      <c r="BG215" s="76"/>
      <c r="BH215" s="76"/>
      <c r="BI215" s="76"/>
      <c r="BJ215" s="76"/>
      <c r="BK215" s="76"/>
      <c r="BL215" s="76"/>
      <c r="BM215" s="76"/>
      <c r="BN215" s="76"/>
      <c r="BO215" s="76"/>
      <c r="BP215" s="76"/>
      <c r="BQ215" s="76"/>
      <c r="BR215" s="76"/>
      <c r="BS215" s="76"/>
      <c r="BT215" s="76"/>
      <c r="BU215" s="76"/>
      <c r="BV215" s="76"/>
      <c r="BW215" s="76"/>
      <c r="BX215" s="76"/>
      <c r="BY215" s="76"/>
      <c r="BZ215" s="76"/>
      <c r="CA215" s="76"/>
      <c r="CB215" s="76"/>
      <c r="CC215" s="76"/>
      <c r="CD215" s="76"/>
      <c r="CE215" s="76"/>
      <c r="CF215" s="76"/>
      <c r="CG215" s="76"/>
      <c r="CH215" s="76"/>
      <c r="CI215" s="76"/>
      <c r="CJ215" s="76"/>
      <c r="CK215" s="76"/>
      <c r="CL215" s="76"/>
      <c r="CM215" s="76"/>
      <c r="CN215" s="76"/>
      <c r="CO215" s="76"/>
      <c r="CP215" s="76"/>
      <c r="CQ215" s="76"/>
      <c r="CR215" s="76"/>
      <c r="CS215" s="76"/>
      <c r="CT215" s="76"/>
      <c r="CU215" s="76"/>
      <c r="CV215" s="76"/>
      <c r="CW215" s="76"/>
      <c r="CX215" s="76"/>
      <c r="CY215" s="76"/>
      <c r="CZ215" s="76"/>
    </row>
    <row r="216" spans="1:104" s="7" customFormat="1" ht="12.75" customHeight="1">
      <c r="A216" s="70">
        <v>1</v>
      </c>
      <c r="B216" s="70"/>
      <c r="C216" s="70"/>
      <c r="D216" s="70"/>
      <c r="E216" s="70"/>
      <c r="F216" s="72" t="s">
        <v>64</v>
      </c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  <c r="AA216" s="72"/>
      <c r="AB216" s="73" t="s">
        <v>57</v>
      </c>
      <c r="AC216" s="73"/>
      <c r="AD216" s="73"/>
      <c r="AE216" s="73"/>
      <c r="AF216" s="73"/>
      <c r="AG216" s="73"/>
      <c r="AH216" s="73" t="s">
        <v>65</v>
      </c>
      <c r="AI216" s="73"/>
      <c r="AJ216" s="73"/>
      <c r="AK216" s="73"/>
      <c r="AL216" s="73"/>
      <c r="AM216" s="73"/>
      <c r="AN216" s="73"/>
      <c r="AO216" s="73"/>
      <c r="AP216" s="73"/>
      <c r="AQ216" s="73"/>
      <c r="AR216" s="73"/>
      <c r="AS216" s="74">
        <f>AS212/AS214</f>
        <v>2148167.75</v>
      </c>
      <c r="AT216" s="74"/>
      <c r="AU216" s="74"/>
      <c r="AV216" s="74"/>
      <c r="AW216" s="74"/>
      <c r="AX216" s="74"/>
      <c r="AY216" s="74"/>
      <c r="AZ216" s="74"/>
      <c r="BA216" s="74"/>
      <c r="BB216" s="74"/>
      <c r="BC216" s="74"/>
      <c r="BD216" s="74"/>
      <c r="BE216" s="74"/>
      <c r="BF216" s="74">
        <f>AS216</f>
        <v>2148167.75</v>
      </c>
      <c r="BG216" s="74"/>
      <c r="BH216" s="74"/>
      <c r="BI216" s="74"/>
      <c r="BJ216" s="74"/>
      <c r="BK216" s="74"/>
      <c r="BL216" s="74"/>
      <c r="BM216" s="151">
        <f>BM212/BM214</f>
        <v>1429310.6</v>
      </c>
      <c r="BN216" s="151"/>
      <c r="BO216" s="151"/>
      <c r="BP216" s="151"/>
      <c r="BQ216" s="151"/>
      <c r="BR216" s="151"/>
      <c r="BS216" s="151"/>
      <c r="BT216" s="74"/>
      <c r="BU216" s="74"/>
      <c r="BV216" s="74"/>
      <c r="BW216" s="74"/>
      <c r="BX216" s="74"/>
      <c r="BY216" s="74"/>
      <c r="BZ216" s="74">
        <f>BZ212/BZ214</f>
        <v>1429310.6</v>
      </c>
      <c r="CA216" s="74"/>
      <c r="CB216" s="74"/>
      <c r="CC216" s="74"/>
      <c r="CD216" s="74"/>
      <c r="CE216" s="74"/>
      <c r="CF216" s="74"/>
      <c r="CG216" s="74">
        <f>CG212/CG214</f>
        <v>2666666.6666666665</v>
      </c>
      <c r="CH216" s="74"/>
      <c r="CI216" s="74"/>
      <c r="CJ216" s="74"/>
      <c r="CK216" s="74"/>
      <c r="CL216" s="74"/>
      <c r="CM216" s="74"/>
      <c r="CN216" s="74"/>
      <c r="CO216" s="74"/>
      <c r="CP216" s="74"/>
      <c r="CQ216" s="74"/>
      <c r="CR216" s="74"/>
      <c r="CS216" s="74"/>
      <c r="CT216" s="74">
        <f>CT212/CT214</f>
        <v>2666666.6666666665</v>
      </c>
      <c r="CU216" s="74"/>
      <c r="CV216" s="74"/>
      <c r="CW216" s="74"/>
      <c r="CX216" s="74"/>
      <c r="CY216" s="74"/>
      <c r="CZ216" s="74"/>
    </row>
    <row r="217" spans="1:104" s="2" customFormat="1" ht="12.75" customHeight="1">
      <c r="A217" s="73"/>
      <c r="B217" s="73"/>
      <c r="C217" s="73"/>
      <c r="D217" s="73"/>
      <c r="E217" s="73"/>
      <c r="F217" s="76" t="s">
        <v>66</v>
      </c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  <c r="S217" s="76"/>
      <c r="T217" s="76"/>
      <c r="U217" s="76"/>
      <c r="V217" s="76"/>
      <c r="W217" s="76"/>
      <c r="X217" s="76"/>
      <c r="Y217" s="76"/>
      <c r="Z217" s="76"/>
      <c r="AA217" s="76"/>
      <c r="AB217" s="76"/>
      <c r="AC217" s="76"/>
      <c r="AD217" s="76"/>
      <c r="AE217" s="76"/>
      <c r="AF217" s="76"/>
      <c r="AG217" s="76"/>
      <c r="AH217" s="76"/>
      <c r="AI217" s="76"/>
      <c r="AJ217" s="76"/>
      <c r="AK217" s="76"/>
      <c r="AL217" s="76"/>
      <c r="AM217" s="76"/>
      <c r="AN217" s="76"/>
      <c r="AO217" s="76"/>
      <c r="AP217" s="76"/>
      <c r="AQ217" s="76"/>
      <c r="AR217" s="76"/>
      <c r="AS217" s="76"/>
      <c r="AT217" s="76"/>
      <c r="AU217" s="76"/>
      <c r="AV217" s="76"/>
      <c r="AW217" s="76"/>
      <c r="AX217" s="76"/>
      <c r="AY217" s="76"/>
      <c r="AZ217" s="76"/>
      <c r="BA217" s="76"/>
      <c r="BB217" s="76"/>
      <c r="BC217" s="76"/>
      <c r="BD217" s="76"/>
      <c r="BE217" s="76"/>
      <c r="BF217" s="76"/>
      <c r="BG217" s="76"/>
      <c r="BH217" s="76"/>
      <c r="BI217" s="76"/>
      <c r="BJ217" s="76"/>
      <c r="BK217" s="76"/>
      <c r="BL217" s="76"/>
      <c r="BM217" s="76"/>
      <c r="BN217" s="76"/>
      <c r="BO217" s="76"/>
      <c r="BP217" s="76"/>
      <c r="BQ217" s="76"/>
      <c r="BR217" s="76"/>
      <c r="BS217" s="76"/>
      <c r="BT217" s="76"/>
      <c r="BU217" s="76"/>
      <c r="BV217" s="76"/>
      <c r="BW217" s="76"/>
      <c r="BX217" s="76"/>
      <c r="BY217" s="76"/>
      <c r="BZ217" s="76"/>
      <c r="CA217" s="76"/>
      <c r="CB217" s="76"/>
      <c r="CC217" s="76"/>
      <c r="CD217" s="76"/>
      <c r="CE217" s="76"/>
      <c r="CF217" s="76"/>
      <c r="CG217" s="76"/>
      <c r="CH217" s="76"/>
      <c r="CI217" s="76"/>
      <c r="CJ217" s="76"/>
      <c r="CK217" s="76"/>
      <c r="CL217" s="76"/>
      <c r="CM217" s="76"/>
      <c r="CN217" s="76"/>
      <c r="CO217" s="76"/>
      <c r="CP217" s="76"/>
      <c r="CQ217" s="76"/>
      <c r="CR217" s="76"/>
      <c r="CS217" s="76"/>
      <c r="CT217" s="76"/>
      <c r="CU217" s="76"/>
      <c r="CV217" s="76"/>
      <c r="CW217" s="76"/>
      <c r="CX217" s="76"/>
      <c r="CY217" s="76"/>
      <c r="CZ217" s="76"/>
    </row>
    <row r="218" spans="1:104" s="7" customFormat="1" ht="12.75" customHeight="1">
      <c r="A218" s="70">
        <v>1</v>
      </c>
      <c r="B218" s="70"/>
      <c r="C218" s="70"/>
      <c r="D218" s="70"/>
      <c r="E218" s="70"/>
      <c r="F218" s="72" t="s">
        <v>67</v>
      </c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  <c r="AA218" s="72"/>
      <c r="AB218" s="73" t="s">
        <v>68</v>
      </c>
      <c r="AC218" s="73"/>
      <c r="AD218" s="73"/>
      <c r="AE218" s="73"/>
      <c r="AF218" s="73"/>
      <c r="AG218" s="73"/>
      <c r="AH218" s="73" t="s">
        <v>65</v>
      </c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111">
        <v>100</v>
      </c>
      <c r="AT218" s="111"/>
      <c r="AU218" s="111"/>
      <c r="AV218" s="111"/>
      <c r="AW218" s="111"/>
      <c r="AX218" s="111"/>
      <c r="AY218" s="111"/>
      <c r="AZ218" s="111"/>
      <c r="BA218" s="111"/>
      <c r="BB218" s="111"/>
      <c r="BC218" s="111"/>
      <c r="BD218" s="111"/>
      <c r="BE218" s="111"/>
      <c r="BF218" s="111">
        <f>AS218</f>
        <v>100</v>
      </c>
      <c r="BG218" s="111"/>
      <c r="BH218" s="111"/>
      <c r="BI218" s="111"/>
      <c r="BJ218" s="111"/>
      <c r="BK218" s="111"/>
      <c r="BL218" s="111"/>
      <c r="BM218" s="111">
        <v>100</v>
      </c>
      <c r="BN218" s="111"/>
      <c r="BO218" s="111"/>
      <c r="BP218" s="111"/>
      <c r="BQ218" s="111"/>
      <c r="BR218" s="111"/>
      <c r="BS218" s="111"/>
      <c r="BT218" s="111"/>
      <c r="BU218" s="111"/>
      <c r="BV218" s="111"/>
      <c r="BW218" s="111"/>
      <c r="BX218" s="111"/>
      <c r="BY218" s="111"/>
      <c r="BZ218" s="111">
        <v>100</v>
      </c>
      <c r="CA218" s="111"/>
      <c r="CB218" s="111"/>
      <c r="CC218" s="111"/>
      <c r="CD218" s="111"/>
      <c r="CE218" s="111"/>
      <c r="CF218" s="111"/>
      <c r="CG218" s="111">
        <v>100</v>
      </c>
      <c r="CH218" s="111"/>
      <c r="CI218" s="111"/>
      <c r="CJ218" s="111"/>
      <c r="CK218" s="111"/>
      <c r="CL218" s="111"/>
      <c r="CM218" s="111"/>
      <c r="CN218" s="111"/>
      <c r="CO218" s="111"/>
      <c r="CP218" s="111"/>
      <c r="CQ218" s="111"/>
      <c r="CR218" s="111"/>
      <c r="CS218" s="111"/>
      <c r="CT218" s="111">
        <f>CG218</f>
        <v>100</v>
      </c>
      <c r="CU218" s="111"/>
      <c r="CV218" s="111"/>
      <c r="CW218" s="111"/>
      <c r="CX218" s="111"/>
      <c r="CY218" s="111"/>
      <c r="CZ218" s="111"/>
    </row>
    <row r="219" spans="1:104" s="22" customFormat="1" ht="20.399999999999999" customHeight="1">
      <c r="A219" s="375" t="s">
        <v>151</v>
      </c>
      <c r="B219" s="375"/>
      <c r="C219" s="375"/>
      <c r="D219" s="375"/>
      <c r="E219" s="375"/>
      <c r="F219" s="297" t="s">
        <v>155</v>
      </c>
      <c r="G219" s="297"/>
      <c r="H219" s="297"/>
      <c r="I219" s="297"/>
      <c r="J219" s="297"/>
      <c r="K219" s="297"/>
      <c r="L219" s="297"/>
      <c r="M219" s="297"/>
      <c r="N219" s="297"/>
      <c r="O219" s="297"/>
      <c r="P219" s="297"/>
      <c r="Q219" s="297"/>
      <c r="R219" s="297"/>
      <c r="S219" s="297"/>
      <c r="T219" s="297"/>
      <c r="U219" s="297"/>
      <c r="V219" s="297"/>
      <c r="W219" s="297"/>
      <c r="X219" s="297"/>
      <c r="Y219" s="297"/>
      <c r="Z219" s="297"/>
      <c r="AA219" s="297"/>
      <c r="AB219" s="297"/>
      <c r="AC219" s="297"/>
      <c r="AD219" s="297"/>
      <c r="AE219" s="297"/>
      <c r="AF219" s="297"/>
      <c r="AG219" s="297"/>
      <c r="AH219" s="297"/>
      <c r="AI219" s="297"/>
      <c r="AJ219" s="297"/>
      <c r="AK219" s="297"/>
      <c r="AL219" s="297"/>
      <c r="AM219" s="297"/>
      <c r="AN219" s="297"/>
      <c r="AO219" s="297"/>
      <c r="AP219" s="297"/>
      <c r="AQ219" s="297"/>
      <c r="AR219" s="297"/>
      <c r="AS219" s="297"/>
      <c r="AT219" s="297"/>
      <c r="AU219" s="297"/>
      <c r="AV219" s="297"/>
      <c r="AW219" s="297"/>
      <c r="AX219" s="297"/>
      <c r="AY219" s="297"/>
      <c r="AZ219" s="297"/>
      <c r="BA219" s="297"/>
      <c r="BB219" s="297"/>
      <c r="BC219" s="297"/>
      <c r="BD219" s="297"/>
      <c r="BE219" s="297"/>
      <c r="BF219" s="297"/>
      <c r="BG219" s="297"/>
      <c r="BH219" s="297"/>
      <c r="BI219" s="297"/>
      <c r="BJ219" s="297"/>
      <c r="BK219" s="297"/>
      <c r="BL219" s="297"/>
      <c r="BM219" s="297"/>
      <c r="BN219" s="297"/>
      <c r="BO219" s="297"/>
      <c r="BP219" s="297"/>
      <c r="BQ219" s="297"/>
      <c r="BR219" s="297"/>
      <c r="BS219" s="297"/>
      <c r="BT219" s="297"/>
      <c r="BU219" s="297"/>
      <c r="BV219" s="297"/>
      <c r="BW219" s="297"/>
      <c r="BX219" s="297"/>
      <c r="BY219" s="297"/>
      <c r="BZ219" s="297"/>
      <c r="CA219" s="297"/>
      <c r="CB219" s="297"/>
      <c r="CC219" s="297"/>
      <c r="CD219" s="297"/>
      <c r="CE219" s="297"/>
      <c r="CF219" s="297"/>
      <c r="CG219" s="297"/>
      <c r="CH219" s="297"/>
      <c r="CI219" s="297"/>
      <c r="CJ219" s="297"/>
      <c r="CK219" s="297"/>
      <c r="CL219" s="297"/>
      <c r="CM219" s="297"/>
      <c r="CN219" s="297"/>
      <c r="CO219" s="297"/>
      <c r="CP219" s="297"/>
      <c r="CQ219" s="297"/>
      <c r="CR219" s="297"/>
      <c r="CS219" s="297"/>
      <c r="CT219" s="297"/>
      <c r="CU219" s="297"/>
      <c r="CV219" s="297"/>
      <c r="CW219" s="297"/>
      <c r="CX219" s="297"/>
      <c r="CY219" s="297"/>
      <c r="CZ219" s="297"/>
    </row>
    <row r="220" spans="1:104" s="2" customFormat="1" ht="12.75" customHeight="1">
      <c r="A220" s="73"/>
      <c r="B220" s="73"/>
      <c r="C220" s="73"/>
      <c r="D220" s="73"/>
      <c r="E220" s="73"/>
      <c r="F220" s="76" t="s">
        <v>55</v>
      </c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  <c r="S220" s="76"/>
      <c r="T220" s="76"/>
      <c r="U220" s="76"/>
      <c r="V220" s="76"/>
      <c r="W220" s="76"/>
      <c r="X220" s="76"/>
      <c r="Y220" s="76"/>
      <c r="Z220" s="76"/>
      <c r="AA220" s="76"/>
      <c r="AB220" s="76"/>
      <c r="AC220" s="76"/>
      <c r="AD220" s="76"/>
      <c r="AE220" s="76"/>
      <c r="AF220" s="76"/>
      <c r="AG220" s="76"/>
      <c r="AH220" s="76"/>
      <c r="AI220" s="76"/>
      <c r="AJ220" s="76"/>
      <c r="AK220" s="76"/>
      <c r="AL220" s="76"/>
      <c r="AM220" s="76"/>
      <c r="AN220" s="76"/>
      <c r="AO220" s="76"/>
      <c r="AP220" s="76"/>
      <c r="AQ220" s="76"/>
      <c r="AR220" s="76"/>
      <c r="AS220" s="76"/>
      <c r="AT220" s="76"/>
      <c r="AU220" s="76"/>
      <c r="AV220" s="76"/>
      <c r="AW220" s="76"/>
      <c r="AX220" s="76"/>
      <c r="AY220" s="76"/>
      <c r="AZ220" s="76"/>
      <c r="BA220" s="76"/>
      <c r="BB220" s="76"/>
      <c r="BC220" s="76"/>
      <c r="BD220" s="76"/>
      <c r="BE220" s="76"/>
      <c r="BF220" s="76"/>
      <c r="BG220" s="76"/>
      <c r="BH220" s="76"/>
      <c r="BI220" s="76"/>
      <c r="BJ220" s="76"/>
      <c r="BK220" s="76"/>
      <c r="BL220" s="76"/>
      <c r="BM220" s="76"/>
      <c r="BN220" s="76"/>
      <c r="BO220" s="76"/>
      <c r="BP220" s="76"/>
      <c r="BQ220" s="76"/>
      <c r="BR220" s="76"/>
      <c r="BS220" s="76"/>
      <c r="BT220" s="76"/>
      <c r="BU220" s="76"/>
      <c r="BV220" s="76"/>
      <c r="BW220" s="76"/>
      <c r="BX220" s="76"/>
      <c r="BY220" s="76"/>
      <c r="BZ220" s="76"/>
      <c r="CA220" s="76"/>
      <c r="CB220" s="76"/>
      <c r="CC220" s="76"/>
      <c r="CD220" s="76"/>
      <c r="CE220" s="76"/>
      <c r="CF220" s="76"/>
      <c r="CG220" s="76"/>
      <c r="CH220" s="76"/>
      <c r="CI220" s="76"/>
      <c r="CJ220" s="76"/>
      <c r="CK220" s="76"/>
      <c r="CL220" s="76"/>
      <c r="CM220" s="76"/>
      <c r="CN220" s="76"/>
      <c r="CO220" s="76"/>
      <c r="CP220" s="76"/>
      <c r="CQ220" s="76"/>
      <c r="CR220" s="76"/>
      <c r="CS220" s="76"/>
      <c r="CT220" s="76"/>
      <c r="CU220" s="76"/>
      <c r="CV220" s="76"/>
      <c r="CW220" s="76"/>
      <c r="CX220" s="76"/>
      <c r="CY220" s="76"/>
      <c r="CZ220" s="76"/>
    </row>
    <row r="221" spans="1:104" s="2" customFormat="1" ht="31.95" customHeight="1">
      <c r="A221" s="70">
        <v>1</v>
      </c>
      <c r="B221" s="70"/>
      <c r="C221" s="70"/>
      <c r="D221" s="70"/>
      <c r="E221" s="70"/>
      <c r="F221" s="71" t="s">
        <v>153</v>
      </c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  <c r="AA221" s="72"/>
      <c r="AB221" s="73" t="s">
        <v>57</v>
      </c>
      <c r="AC221" s="73"/>
      <c r="AD221" s="73"/>
      <c r="AE221" s="73"/>
      <c r="AF221" s="73"/>
      <c r="AG221" s="73"/>
      <c r="AH221" s="81" t="s">
        <v>170</v>
      </c>
      <c r="AI221" s="82"/>
      <c r="AJ221" s="82"/>
      <c r="AK221" s="82"/>
      <c r="AL221" s="82"/>
      <c r="AM221" s="82"/>
      <c r="AN221" s="82"/>
      <c r="AO221" s="82"/>
      <c r="AP221" s="82"/>
      <c r="AQ221" s="82"/>
      <c r="AR221" s="83"/>
      <c r="AS221" s="74">
        <v>969072</v>
      </c>
      <c r="AT221" s="74"/>
      <c r="AU221" s="74"/>
      <c r="AV221" s="74"/>
      <c r="AW221" s="74"/>
      <c r="AX221" s="74"/>
      <c r="AY221" s="74"/>
      <c r="AZ221" s="79"/>
      <c r="BA221" s="79"/>
      <c r="BB221" s="79"/>
      <c r="BC221" s="79"/>
      <c r="BD221" s="79"/>
      <c r="BE221" s="79"/>
      <c r="BF221" s="74">
        <f>AS221+AZ221</f>
        <v>969072</v>
      </c>
      <c r="BG221" s="74"/>
      <c r="BH221" s="74"/>
      <c r="BI221" s="74"/>
      <c r="BJ221" s="74"/>
      <c r="BK221" s="74"/>
      <c r="BL221" s="74"/>
      <c r="BM221" s="74">
        <v>1280000</v>
      </c>
      <c r="BN221" s="74"/>
      <c r="BO221" s="74"/>
      <c r="BP221" s="74"/>
      <c r="BQ221" s="74"/>
      <c r="BR221" s="74"/>
      <c r="BS221" s="74"/>
      <c r="BT221" s="79"/>
      <c r="BU221" s="79"/>
      <c r="BV221" s="79"/>
      <c r="BW221" s="79"/>
      <c r="BX221" s="79"/>
      <c r="BY221" s="79"/>
      <c r="BZ221" s="74">
        <f>BM221+BT221</f>
        <v>1280000</v>
      </c>
      <c r="CA221" s="74"/>
      <c r="CB221" s="74"/>
      <c r="CC221" s="74"/>
      <c r="CD221" s="74"/>
      <c r="CE221" s="74"/>
      <c r="CF221" s="74"/>
      <c r="CG221" s="74">
        <f>CB116</f>
        <v>1580000</v>
      </c>
      <c r="CH221" s="74"/>
      <c r="CI221" s="74"/>
      <c r="CJ221" s="74"/>
      <c r="CK221" s="74"/>
      <c r="CL221" s="74"/>
      <c r="CM221" s="74"/>
      <c r="CN221" s="79"/>
      <c r="CO221" s="79"/>
      <c r="CP221" s="79"/>
      <c r="CQ221" s="79"/>
      <c r="CR221" s="79"/>
      <c r="CS221" s="79"/>
      <c r="CT221" s="74">
        <f>CG221+CN221</f>
        <v>1580000</v>
      </c>
      <c r="CU221" s="74"/>
      <c r="CV221" s="74"/>
      <c r="CW221" s="74"/>
      <c r="CX221" s="74"/>
      <c r="CY221" s="74"/>
      <c r="CZ221" s="74"/>
    </row>
    <row r="222" spans="1:104" s="2" customFormat="1" ht="12.75" customHeight="1">
      <c r="A222" s="73"/>
      <c r="B222" s="73"/>
      <c r="C222" s="73"/>
      <c r="D222" s="73"/>
      <c r="E222" s="73"/>
      <c r="F222" s="76" t="s">
        <v>59</v>
      </c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  <c r="S222" s="76"/>
      <c r="T222" s="76"/>
      <c r="U222" s="76"/>
      <c r="V222" s="76"/>
      <c r="W222" s="76"/>
      <c r="X222" s="76"/>
      <c r="Y222" s="76"/>
      <c r="Z222" s="76"/>
      <c r="AA222" s="76"/>
      <c r="AB222" s="76"/>
      <c r="AC222" s="76"/>
      <c r="AD222" s="76"/>
      <c r="AE222" s="76"/>
      <c r="AF222" s="76"/>
      <c r="AG222" s="76"/>
      <c r="AH222" s="76"/>
      <c r="AI222" s="76"/>
      <c r="AJ222" s="76"/>
      <c r="AK222" s="76"/>
      <c r="AL222" s="76"/>
      <c r="AM222" s="76"/>
      <c r="AN222" s="76"/>
      <c r="AO222" s="76"/>
      <c r="AP222" s="76"/>
      <c r="AQ222" s="76"/>
      <c r="AR222" s="76"/>
      <c r="AS222" s="76"/>
      <c r="AT222" s="76"/>
      <c r="AU222" s="76"/>
      <c r="AV222" s="76"/>
      <c r="AW222" s="76"/>
      <c r="AX222" s="76"/>
      <c r="AY222" s="76"/>
      <c r="AZ222" s="76"/>
      <c r="BA222" s="76"/>
      <c r="BB222" s="76"/>
      <c r="BC222" s="76"/>
      <c r="BD222" s="76"/>
      <c r="BE222" s="76"/>
      <c r="BF222" s="76"/>
      <c r="BG222" s="76"/>
      <c r="BH222" s="76"/>
      <c r="BI222" s="76"/>
      <c r="BJ222" s="76"/>
      <c r="BK222" s="76"/>
      <c r="BL222" s="76"/>
      <c r="BM222" s="76"/>
      <c r="BN222" s="76"/>
      <c r="BO222" s="76"/>
      <c r="BP222" s="76"/>
      <c r="BQ222" s="76"/>
      <c r="BR222" s="76"/>
      <c r="BS222" s="76"/>
      <c r="BT222" s="76"/>
      <c r="BU222" s="76"/>
      <c r="BV222" s="76"/>
      <c r="BW222" s="76"/>
      <c r="BX222" s="76"/>
      <c r="BY222" s="76"/>
      <c r="BZ222" s="76"/>
      <c r="CA222" s="76"/>
      <c r="CB222" s="76"/>
      <c r="CC222" s="76"/>
      <c r="CD222" s="76"/>
      <c r="CE222" s="76"/>
      <c r="CF222" s="76"/>
      <c r="CG222" s="76"/>
      <c r="CH222" s="76"/>
      <c r="CI222" s="76"/>
      <c r="CJ222" s="76"/>
      <c r="CK222" s="76"/>
      <c r="CL222" s="76"/>
      <c r="CM222" s="76"/>
      <c r="CN222" s="76"/>
      <c r="CO222" s="76"/>
      <c r="CP222" s="76"/>
      <c r="CQ222" s="76"/>
      <c r="CR222" s="76"/>
      <c r="CS222" s="76"/>
      <c r="CT222" s="76"/>
      <c r="CU222" s="76"/>
      <c r="CV222" s="76"/>
      <c r="CW222" s="76"/>
      <c r="CX222" s="76"/>
      <c r="CY222" s="76"/>
      <c r="CZ222" s="76"/>
    </row>
    <row r="223" spans="1:104" s="7" customFormat="1" ht="31.2" customHeight="1">
      <c r="A223" s="70">
        <v>1</v>
      </c>
      <c r="B223" s="70"/>
      <c r="C223" s="70"/>
      <c r="D223" s="70"/>
      <c r="E223" s="70"/>
      <c r="F223" s="72" t="s">
        <v>60</v>
      </c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  <c r="AA223" s="72"/>
      <c r="AB223" s="73" t="s">
        <v>61</v>
      </c>
      <c r="AC223" s="73"/>
      <c r="AD223" s="73"/>
      <c r="AE223" s="73"/>
      <c r="AF223" s="73"/>
      <c r="AG223" s="73"/>
      <c r="AH223" s="73" t="s">
        <v>62</v>
      </c>
      <c r="AI223" s="73"/>
      <c r="AJ223" s="73"/>
      <c r="AK223" s="73"/>
      <c r="AL223" s="73"/>
      <c r="AM223" s="73"/>
      <c r="AN223" s="73"/>
      <c r="AO223" s="73"/>
      <c r="AP223" s="73"/>
      <c r="AQ223" s="73"/>
      <c r="AR223" s="73"/>
      <c r="AS223" s="80">
        <v>4</v>
      </c>
      <c r="AT223" s="80"/>
      <c r="AU223" s="80"/>
      <c r="AV223" s="80"/>
      <c r="AW223" s="80"/>
      <c r="AX223" s="80"/>
      <c r="AY223" s="80"/>
      <c r="AZ223" s="79"/>
      <c r="BA223" s="79"/>
      <c r="BB223" s="79"/>
      <c r="BC223" s="79"/>
      <c r="BD223" s="79"/>
      <c r="BE223" s="79"/>
      <c r="BF223" s="80">
        <f>AS223</f>
        <v>4</v>
      </c>
      <c r="BG223" s="80"/>
      <c r="BH223" s="80"/>
      <c r="BI223" s="80"/>
      <c r="BJ223" s="80"/>
      <c r="BK223" s="80"/>
      <c r="BL223" s="80"/>
      <c r="BM223" s="80">
        <v>5</v>
      </c>
      <c r="BN223" s="80"/>
      <c r="BO223" s="80"/>
      <c r="BP223" s="80"/>
      <c r="BQ223" s="80"/>
      <c r="BR223" s="80"/>
      <c r="BS223" s="80"/>
      <c r="BT223" s="80"/>
      <c r="BU223" s="80"/>
      <c r="BV223" s="80"/>
      <c r="BW223" s="80"/>
      <c r="BX223" s="80"/>
      <c r="BY223" s="80"/>
      <c r="BZ223" s="80">
        <v>5</v>
      </c>
      <c r="CA223" s="80"/>
      <c r="CB223" s="80"/>
      <c r="CC223" s="80"/>
      <c r="CD223" s="80"/>
      <c r="CE223" s="80"/>
      <c r="CF223" s="80"/>
      <c r="CG223" s="80">
        <v>5</v>
      </c>
      <c r="CH223" s="80"/>
      <c r="CI223" s="80"/>
      <c r="CJ223" s="80"/>
      <c r="CK223" s="80"/>
      <c r="CL223" s="80"/>
      <c r="CM223" s="80"/>
      <c r="CN223" s="80"/>
      <c r="CO223" s="80"/>
      <c r="CP223" s="80"/>
      <c r="CQ223" s="80"/>
      <c r="CR223" s="80"/>
      <c r="CS223" s="80"/>
      <c r="CT223" s="80">
        <f>CG223</f>
        <v>5</v>
      </c>
      <c r="CU223" s="80"/>
      <c r="CV223" s="80"/>
      <c r="CW223" s="80"/>
      <c r="CX223" s="80"/>
      <c r="CY223" s="80"/>
      <c r="CZ223" s="80"/>
    </row>
    <row r="224" spans="1:104" s="2" customFormat="1" ht="12.75" customHeight="1">
      <c r="A224" s="73"/>
      <c r="B224" s="73"/>
      <c r="C224" s="73"/>
      <c r="D224" s="73"/>
      <c r="E224" s="73"/>
      <c r="F224" s="76" t="s">
        <v>63</v>
      </c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  <c r="S224" s="76"/>
      <c r="T224" s="76"/>
      <c r="U224" s="76"/>
      <c r="V224" s="76"/>
      <c r="W224" s="76"/>
      <c r="X224" s="76"/>
      <c r="Y224" s="76"/>
      <c r="Z224" s="76"/>
      <c r="AA224" s="76"/>
      <c r="AB224" s="76"/>
      <c r="AC224" s="76"/>
      <c r="AD224" s="76"/>
      <c r="AE224" s="76"/>
      <c r="AF224" s="76"/>
      <c r="AG224" s="76"/>
      <c r="AH224" s="76"/>
      <c r="AI224" s="76"/>
      <c r="AJ224" s="76"/>
      <c r="AK224" s="76"/>
      <c r="AL224" s="76"/>
      <c r="AM224" s="76"/>
      <c r="AN224" s="76"/>
      <c r="AO224" s="76"/>
      <c r="AP224" s="76"/>
      <c r="AQ224" s="76"/>
      <c r="AR224" s="76"/>
      <c r="AS224" s="76"/>
      <c r="AT224" s="76"/>
      <c r="AU224" s="76"/>
      <c r="AV224" s="76"/>
      <c r="AW224" s="76"/>
      <c r="AX224" s="76"/>
      <c r="AY224" s="76"/>
      <c r="AZ224" s="76"/>
      <c r="BA224" s="76"/>
      <c r="BB224" s="76"/>
      <c r="BC224" s="76"/>
      <c r="BD224" s="76"/>
      <c r="BE224" s="76"/>
      <c r="BF224" s="76"/>
      <c r="BG224" s="76"/>
      <c r="BH224" s="76"/>
      <c r="BI224" s="76"/>
      <c r="BJ224" s="76"/>
      <c r="BK224" s="76"/>
      <c r="BL224" s="76"/>
      <c r="BM224" s="76"/>
      <c r="BN224" s="76"/>
      <c r="BO224" s="76"/>
      <c r="BP224" s="76"/>
      <c r="BQ224" s="76"/>
      <c r="BR224" s="76"/>
      <c r="BS224" s="76"/>
      <c r="BT224" s="76"/>
      <c r="BU224" s="76"/>
      <c r="BV224" s="76"/>
      <c r="BW224" s="76"/>
      <c r="BX224" s="76"/>
      <c r="BY224" s="76"/>
      <c r="BZ224" s="76"/>
      <c r="CA224" s="76"/>
      <c r="CB224" s="76"/>
      <c r="CC224" s="76"/>
      <c r="CD224" s="76"/>
      <c r="CE224" s="76"/>
      <c r="CF224" s="76"/>
      <c r="CG224" s="76"/>
      <c r="CH224" s="76"/>
      <c r="CI224" s="76"/>
      <c r="CJ224" s="76"/>
      <c r="CK224" s="76"/>
      <c r="CL224" s="76"/>
      <c r="CM224" s="76"/>
      <c r="CN224" s="76"/>
      <c r="CO224" s="76"/>
      <c r="CP224" s="76"/>
      <c r="CQ224" s="76"/>
      <c r="CR224" s="76"/>
      <c r="CS224" s="76"/>
      <c r="CT224" s="76"/>
      <c r="CU224" s="76"/>
      <c r="CV224" s="76"/>
      <c r="CW224" s="76"/>
      <c r="CX224" s="76"/>
      <c r="CY224" s="76"/>
      <c r="CZ224" s="76"/>
    </row>
    <row r="225" spans="1:104" s="7" customFormat="1" ht="12.75" customHeight="1">
      <c r="A225" s="70">
        <v>1</v>
      </c>
      <c r="B225" s="70"/>
      <c r="C225" s="70"/>
      <c r="D225" s="70"/>
      <c r="E225" s="70"/>
      <c r="F225" s="72" t="s">
        <v>64</v>
      </c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  <c r="AA225" s="72"/>
      <c r="AB225" s="73" t="s">
        <v>57</v>
      </c>
      <c r="AC225" s="73"/>
      <c r="AD225" s="73"/>
      <c r="AE225" s="73"/>
      <c r="AF225" s="73"/>
      <c r="AG225" s="73"/>
      <c r="AH225" s="73" t="s">
        <v>65</v>
      </c>
      <c r="AI225" s="73"/>
      <c r="AJ225" s="73"/>
      <c r="AK225" s="73"/>
      <c r="AL225" s="73"/>
      <c r="AM225" s="73"/>
      <c r="AN225" s="73"/>
      <c r="AO225" s="73"/>
      <c r="AP225" s="73"/>
      <c r="AQ225" s="73"/>
      <c r="AR225" s="73"/>
      <c r="AS225" s="74">
        <f>AS221/AS223</f>
        <v>242268</v>
      </c>
      <c r="AT225" s="74"/>
      <c r="AU225" s="74"/>
      <c r="AV225" s="74"/>
      <c r="AW225" s="74"/>
      <c r="AX225" s="74"/>
      <c r="AY225" s="74"/>
      <c r="AZ225" s="74"/>
      <c r="BA225" s="74"/>
      <c r="BB225" s="74"/>
      <c r="BC225" s="74"/>
      <c r="BD225" s="74"/>
      <c r="BE225" s="74"/>
      <c r="BF225" s="74">
        <f>BF221/BF223</f>
        <v>242268</v>
      </c>
      <c r="BG225" s="74"/>
      <c r="BH225" s="74"/>
      <c r="BI225" s="74"/>
      <c r="BJ225" s="74"/>
      <c r="BK225" s="74"/>
      <c r="BL225" s="74"/>
      <c r="BM225" s="151">
        <f>BM221/BM223</f>
        <v>256000</v>
      </c>
      <c r="BN225" s="151"/>
      <c r="BO225" s="151"/>
      <c r="BP225" s="151"/>
      <c r="BQ225" s="151"/>
      <c r="BR225" s="151"/>
      <c r="BS225" s="151"/>
      <c r="BT225" s="74"/>
      <c r="BU225" s="74"/>
      <c r="BV225" s="74"/>
      <c r="BW225" s="74"/>
      <c r="BX225" s="74"/>
      <c r="BY225" s="74"/>
      <c r="BZ225" s="74">
        <f>BZ221/BZ223</f>
        <v>256000</v>
      </c>
      <c r="CA225" s="74"/>
      <c r="CB225" s="74"/>
      <c r="CC225" s="74"/>
      <c r="CD225" s="74"/>
      <c r="CE225" s="74"/>
      <c r="CF225" s="74"/>
      <c r="CG225" s="74">
        <f>CG221/CG223</f>
        <v>316000</v>
      </c>
      <c r="CH225" s="74"/>
      <c r="CI225" s="74"/>
      <c r="CJ225" s="74"/>
      <c r="CK225" s="74"/>
      <c r="CL225" s="74"/>
      <c r="CM225" s="74"/>
      <c r="CN225" s="74"/>
      <c r="CO225" s="74"/>
      <c r="CP225" s="74"/>
      <c r="CQ225" s="74"/>
      <c r="CR225" s="74"/>
      <c r="CS225" s="74"/>
      <c r="CT225" s="74">
        <f>CT221/CT223</f>
        <v>316000</v>
      </c>
      <c r="CU225" s="74"/>
      <c r="CV225" s="74"/>
      <c r="CW225" s="74"/>
      <c r="CX225" s="74"/>
      <c r="CY225" s="74"/>
      <c r="CZ225" s="74"/>
    </row>
    <row r="226" spans="1:104" s="2" customFormat="1" ht="12.75" customHeight="1">
      <c r="A226" s="73"/>
      <c r="B226" s="73"/>
      <c r="C226" s="73"/>
      <c r="D226" s="73"/>
      <c r="E226" s="73"/>
      <c r="F226" s="76" t="s">
        <v>66</v>
      </c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  <c r="S226" s="76"/>
      <c r="T226" s="76"/>
      <c r="U226" s="76"/>
      <c r="V226" s="76"/>
      <c r="W226" s="76"/>
      <c r="X226" s="76"/>
      <c r="Y226" s="76"/>
      <c r="Z226" s="76"/>
      <c r="AA226" s="76"/>
      <c r="AB226" s="76"/>
      <c r="AC226" s="76"/>
      <c r="AD226" s="76"/>
      <c r="AE226" s="76"/>
      <c r="AF226" s="76"/>
      <c r="AG226" s="76"/>
      <c r="AH226" s="76"/>
      <c r="AI226" s="76"/>
      <c r="AJ226" s="76"/>
      <c r="AK226" s="76"/>
      <c r="AL226" s="76"/>
      <c r="AM226" s="76"/>
      <c r="AN226" s="76"/>
      <c r="AO226" s="76"/>
      <c r="AP226" s="76"/>
      <c r="AQ226" s="76"/>
      <c r="AR226" s="76"/>
      <c r="AS226" s="76"/>
      <c r="AT226" s="76"/>
      <c r="AU226" s="76"/>
      <c r="AV226" s="76"/>
      <c r="AW226" s="76"/>
      <c r="AX226" s="76"/>
      <c r="AY226" s="76"/>
      <c r="AZ226" s="76"/>
      <c r="BA226" s="76"/>
      <c r="BB226" s="76"/>
      <c r="BC226" s="76"/>
      <c r="BD226" s="76"/>
      <c r="BE226" s="76"/>
      <c r="BF226" s="76"/>
      <c r="BG226" s="76"/>
      <c r="BH226" s="76"/>
      <c r="BI226" s="76"/>
      <c r="BJ226" s="76"/>
      <c r="BK226" s="76"/>
      <c r="BL226" s="76"/>
      <c r="BM226" s="76"/>
      <c r="BN226" s="76"/>
      <c r="BO226" s="76"/>
      <c r="BP226" s="76"/>
      <c r="BQ226" s="76"/>
      <c r="BR226" s="76"/>
      <c r="BS226" s="76"/>
      <c r="BT226" s="76"/>
      <c r="BU226" s="76"/>
      <c r="BV226" s="76"/>
      <c r="BW226" s="76"/>
      <c r="BX226" s="76"/>
      <c r="BY226" s="76"/>
      <c r="BZ226" s="76"/>
      <c r="CA226" s="76"/>
      <c r="CB226" s="76"/>
      <c r="CC226" s="76"/>
      <c r="CD226" s="76"/>
      <c r="CE226" s="76"/>
      <c r="CF226" s="76"/>
      <c r="CG226" s="76"/>
      <c r="CH226" s="76"/>
      <c r="CI226" s="76"/>
      <c r="CJ226" s="76"/>
      <c r="CK226" s="76"/>
      <c r="CL226" s="76"/>
      <c r="CM226" s="76"/>
      <c r="CN226" s="76"/>
      <c r="CO226" s="76"/>
      <c r="CP226" s="76"/>
      <c r="CQ226" s="76"/>
      <c r="CR226" s="76"/>
      <c r="CS226" s="76"/>
      <c r="CT226" s="76"/>
      <c r="CU226" s="76"/>
      <c r="CV226" s="76"/>
      <c r="CW226" s="76"/>
      <c r="CX226" s="76"/>
      <c r="CY226" s="76"/>
      <c r="CZ226" s="76"/>
    </row>
    <row r="227" spans="1:104" s="7" customFormat="1" ht="12.75" customHeight="1">
      <c r="A227" s="70">
        <v>1</v>
      </c>
      <c r="B227" s="70"/>
      <c r="C227" s="70"/>
      <c r="D227" s="70"/>
      <c r="E227" s="70"/>
      <c r="F227" s="72" t="s">
        <v>67</v>
      </c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  <c r="AA227" s="72"/>
      <c r="AB227" s="73" t="s">
        <v>68</v>
      </c>
      <c r="AC227" s="73"/>
      <c r="AD227" s="73"/>
      <c r="AE227" s="73"/>
      <c r="AF227" s="73"/>
      <c r="AG227" s="73"/>
      <c r="AH227" s="73" t="s">
        <v>65</v>
      </c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111">
        <v>100</v>
      </c>
      <c r="AT227" s="111"/>
      <c r="AU227" s="111"/>
      <c r="AV227" s="111"/>
      <c r="AW227" s="111"/>
      <c r="AX227" s="111"/>
      <c r="AY227" s="111"/>
      <c r="AZ227" s="111"/>
      <c r="BA227" s="111"/>
      <c r="BB227" s="111"/>
      <c r="BC227" s="111"/>
      <c r="BD227" s="111"/>
      <c r="BE227" s="111"/>
      <c r="BF227" s="111">
        <f>AS227</f>
        <v>100</v>
      </c>
      <c r="BG227" s="111"/>
      <c r="BH227" s="111"/>
      <c r="BI227" s="111"/>
      <c r="BJ227" s="111"/>
      <c r="BK227" s="111"/>
      <c r="BL227" s="111"/>
      <c r="BM227" s="111">
        <v>100</v>
      </c>
      <c r="BN227" s="111"/>
      <c r="BO227" s="111"/>
      <c r="BP227" s="111"/>
      <c r="BQ227" s="111"/>
      <c r="BR227" s="111"/>
      <c r="BS227" s="111"/>
      <c r="BT227" s="111"/>
      <c r="BU227" s="111"/>
      <c r="BV227" s="111"/>
      <c r="BW227" s="111"/>
      <c r="BX227" s="111"/>
      <c r="BY227" s="111"/>
      <c r="BZ227" s="111">
        <v>100</v>
      </c>
      <c r="CA227" s="111"/>
      <c r="CB227" s="111"/>
      <c r="CC227" s="111"/>
      <c r="CD227" s="111"/>
      <c r="CE227" s="111"/>
      <c r="CF227" s="111"/>
      <c r="CG227" s="111">
        <v>100</v>
      </c>
      <c r="CH227" s="111"/>
      <c r="CI227" s="111"/>
      <c r="CJ227" s="111"/>
      <c r="CK227" s="111"/>
      <c r="CL227" s="111"/>
      <c r="CM227" s="111"/>
      <c r="CN227" s="111"/>
      <c r="CO227" s="111"/>
      <c r="CP227" s="111"/>
      <c r="CQ227" s="111"/>
      <c r="CR227" s="111"/>
      <c r="CS227" s="111"/>
      <c r="CT227" s="111">
        <v>100</v>
      </c>
      <c r="CU227" s="111"/>
      <c r="CV227" s="111"/>
      <c r="CW227" s="111"/>
      <c r="CX227" s="111"/>
      <c r="CY227" s="111"/>
      <c r="CZ227" s="111"/>
    </row>
    <row r="228" spans="1:104" s="7" customFormat="1" ht="21" customHeight="1">
      <c r="A228" s="375" t="s">
        <v>154</v>
      </c>
      <c r="B228" s="375"/>
      <c r="C228" s="375"/>
      <c r="D228" s="375"/>
      <c r="E228" s="375"/>
      <c r="F228" s="297" t="s">
        <v>160</v>
      </c>
      <c r="G228" s="297"/>
      <c r="H228" s="297"/>
      <c r="I228" s="297"/>
      <c r="J228" s="297"/>
      <c r="K228" s="297"/>
      <c r="L228" s="297"/>
      <c r="M228" s="297"/>
      <c r="N228" s="297"/>
      <c r="O228" s="297"/>
      <c r="P228" s="297"/>
      <c r="Q228" s="297"/>
      <c r="R228" s="297"/>
      <c r="S228" s="297"/>
      <c r="T228" s="297"/>
      <c r="U228" s="297"/>
      <c r="V228" s="297"/>
      <c r="W228" s="297"/>
      <c r="X228" s="297"/>
      <c r="Y228" s="297"/>
      <c r="Z228" s="297"/>
      <c r="AA228" s="297"/>
      <c r="AB228" s="297"/>
      <c r="AC228" s="297"/>
      <c r="AD228" s="297"/>
      <c r="AE228" s="297"/>
      <c r="AF228" s="297"/>
      <c r="AG228" s="297"/>
      <c r="AH228" s="297"/>
      <c r="AI228" s="297"/>
      <c r="AJ228" s="297"/>
      <c r="AK228" s="297"/>
      <c r="AL228" s="297"/>
      <c r="AM228" s="297"/>
      <c r="AN228" s="297"/>
      <c r="AO228" s="297"/>
      <c r="AP228" s="297"/>
      <c r="AQ228" s="297"/>
      <c r="AR228" s="297"/>
      <c r="AS228" s="297"/>
      <c r="AT228" s="297"/>
      <c r="AU228" s="297"/>
      <c r="AV228" s="297"/>
      <c r="AW228" s="297"/>
      <c r="AX228" s="297"/>
      <c r="AY228" s="297"/>
      <c r="AZ228" s="297"/>
      <c r="BA228" s="297"/>
      <c r="BB228" s="297"/>
      <c r="BC228" s="297"/>
      <c r="BD228" s="297"/>
      <c r="BE228" s="297"/>
      <c r="BF228" s="297"/>
      <c r="BG228" s="297"/>
      <c r="BH228" s="297"/>
      <c r="BI228" s="297"/>
      <c r="BJ228" s="297"/>
      <c r="BK228" s="297"/>
      <c r="BL228" s="297"/>
      <c r="BM228" s="297"/>
      <c r="BN228" s="297"/>
      <c r="BO228" s="297"/>
      <c r="BP228" s="297"/>
      <c r="BQ228" s="297"/>
      <c r="BR228" s="297"/>
      <c r="BS228" s="297"/>
      <c r="BT228" s="297"/>
      <c r="BU228" s="297"/>
      <c r="BV228" s="297"/>
      <c r="BW228" s="297"/>
      <c r="BX228" s="297"/>
      <c r="BY228" s="297"/>
      <c r="BZ228" s="297"/>
      <c r="CA228" s="297"/>
      <c r="CB228" s="297"/>
      <c r="CC228" s="297"/>
      <c r="CD228" s="297"/>
      <c r="CE228" s="297"/>
      <c r="CF228" s="297"/>
      <c r="CG228" s="297"/>
      <c r="CH228" s="297"/>
      <c r="CI228" s="297"/>
      <c r="CJ228" s="297"/>
      <c r="CK228" s="297"/>
      <c r="CL228" s="297"/>
      <c r="CM228" s="297"/>
      <c r="CN228" s="297"/>
      <c r="CO228" s="297"/>
      <c r="CP228" s="297"/>
      <c r="CQ228" s="297"/>
      <c r="CR228" s="297"/>
      <c r="CS228" s="297"/>
      <c r="CT228" s="297"/>
      <c r="CU228" s="297"/>
      <c r="CV228" s="297"/>
      <c r="CW228" s="297"/>
      <c r="CX228" s="297"/>
      <c r="CY228" s="297"/>
      <c r="CZ228" s="297"/>
    </row>
    <row r="229" spans="1:104" s="7" customFormat="1" ht="12.75" customHeight="1">
      <c r="A229" s="73"/>
      <c r="B229" s="73"/>
      <c r="C229" s="73"/>
      <c r="D229" s="73"/>
      <c r="E229" s="73"/>
      <c r="F229" s="76" t="s">
        <v>55</v>
      </c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  <c r="S229" s="76"/>
      <c r="T229" s="76"/>
      <c r="U229" s="76"/>
      <c r="V229" s="76"/>
      <c r="W229" s="76"/>
      <c r="X229" s="76"/>
      <c r="Y229" s="76"/>
      <c r="Z229" s="76"/>
      <c r="AA229" s="76"/>
      <c r="AB229" s="76"/>
      <c r="AC229" s="76"/>
      <c r="AD229" s="76"/>
      <c r="AE229" s="76"/>
      <c r="AF229" s="76"/>
      <c r="AG229" s="76"/>
      <c r="AH229" s="76"/>
      <c r="AI229" s="76"/>
      <c r="AJ229" s="76"/>
      <c r="AK229" s="76"/>
      <c r="AL229" s="76"/>
      <c r="AM229" s="76"/>
      <c r="AN229" s="76"/>
      <c r="AO229" s="76"/>
      <c r="AP229" s="76"/>
      <c r="AQ229" s="76"/>
      <c r="AR229" s="76"/>
      <c r="AS229" s="76"/>
      <c r="AT229" s="76"/>
      <c r="AU229" s="76"/>
      <c r="AV229" s="76"/>
      <c r="AW229" s="76"/>
      <c r="AX229" s="76"/>
      <c r="AY229" s="76"/>
      <c r="AZ229" s="76"/>
      <c r="BA229" s="76"/>
      <c r="BB229" s="76"/>
      <c r="BC229" s="76"/>
      <c r="BD229" s="76"/>
      <c r="BE229" s="76"/>
      <c r="BF229" s="76"/>
      <c r="BG229" s="76"/>
      <c r="BH229" s="76"/>
      <c r="BI229" s="76"/>
      <c r="BJ229" s="76"/>
      <c r="BK229" s="76"/>
      <c r="BL229" s="76"/>
      <c r="BM229" s="76"/>
      <c r="BN229" s="76"/>
      <c r="BO229" s="76"/>
      <c r="BP229" s="76"/>
      <c r="BQ229" s="76"/>
      <c r="BR229" s="76"/>
      <c r="BS229" s="76"/>
      <c r="BT229" s="76"/>
      <c r="BU229" s="76"/>
      <c r="BV229" s="76"/>
      <c r="BW229" s="76"/>
      <c r="BX229" s="76"/>
      <c r="BY229" s="76"/>
      <c r="BZ229" s="76"/>
      <c r="CA229" s="76"/>
      <c r="CB229" s="76"/>
      <c r="CC229" s="76"/>
      <c r="CD229" s="76"/>
      <c r="CE229" s="76"/>
      <c r="CF229" s="76"/>
      <c r="CG229" s="76"/>
      <c r="CH229" s="76"/>
      <c r="CI229" s="76"/>
      <c r="CJ229" s="76"/>
      <c r="CK229" s="76"/>
      <c r="CL229" s="76"/>
      <c r="CM229" s="76"/>
      <c r="CN229" s="76"/>
      <c r="CO229" s="76"/>
      <c r="CP229" s="76"/>
      <c r="CQ229" s="76"/>
      <c r="CR229" s="76"/>
      <c r="CS229" s="76"/>
      <c r="CT229" s="76"/>
      <c r="CU229" s="76"/>
      <c r="CV229" s="76"/>
      <c r="CW229" s="76"/>
      <c r="CX229" s="76"/>
      <c r="CY229" s="76"/>
      <c r="CZ229" s="76"/>
    </row>
    <row r="230" spans="1:104" s="7" customFormat="1" ht="31.2" customHeight="1">
      <c r="A230" s="70">
        <v>1</v>
      </c>
      <c r="B230" s="70"/>
      <c r="C230" s="70"/>
      <c r="D230" s="70"/>
      <c r="E230" s="70"/>
      <c r="F230" s="71" t="s">
        <v>161</v>
      </c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  <c r="AA230" s="72"/>
      <c r="AB230" s="73" t="s">
        <v>57</v>
      </c>
      <c r="AC230" s="73"/>
      <c r="AD230" s="73"/>
      <c r="AE230" s="73"/>
      <c r="AF230" s="73"/>
      <c r="AG230" s="73"/>
      <c r="AH230" s="81" t="s">
        <v>170</v>
      </c>
      <c r="AI230" s="82"/>
      <c r="AJ230" s="82"/>
      <c r="AK230" s="82"/>
      <c r="AL230" s="82"/>
      <c r="AM230" s="82"/>
      <c r="AN230" s="82"/>
      <c r="AO230" s="82"/>
      <c r="AP230" s="82"/>
      <c r="AQ230" s="82"/>
      <c r="AR230" s="83"/>
      <c r="AS230" s="74">
        <v>225000</v>
      </c>
      <c r="AT230" s="74"/>
      <c r="AU230" s="74"/>
      <c r="AV230" s="74"/>
      <c r="AW230" s="74"/>
      <c r="AX230" s="74"/>
      <c r="AY230" s="74"/>
      <c r="AZ230" s="79"/>
      <c r="BA230" s="79"/>
      <c r="BB230" s="79"/>
      <c r="BC230" s="79"/>
      <c r="BD230" s="79"/>
      <c r="BE230" s="79"/>
      <c r="BF230" s="74">
        <f>AS230</f>
        <v>225000</v>
      </c>
      <c r="BG230" s="74"/>
      <c r="BH230" s="74"/>
      <c r="BI230" s="74"/>
      <c r="BJ230" s="74"/>
      <c r="BK230" s="74"/>
      <c r="BL230" s="74"/>
      <c r="BM230" s="74">
        <v>649300</v>
      </c>
      <c r="BN230" s="74"/>
      <c r="BO230" s="74"/>
      <c r="BP230" s="74"/>
      <c r="BQ230" s="74"/>
      <c r="BR230" s="74"/>
      <c r="BS230" s="74"/>
      <c r="BT230" s="79"/>
      <c r="BU230" s="79"/>
      <c r="BV230" s="79"/>
      <c r="BW230" s="79"/>
      <c r="BX230" s="79"/>
      <c r="BY230" s="79"/>
      <c r="BZ230" s="74">
        <f>BM230+BT230</f>
        <v>649300</v>
      </c>
      <c r="CA230" s="74"/>
      <c r="CB230" s="74"/>
      <c r="CC230" s="74"/>
      <c r="CD230" s="74"/>
      <c r="CE230" s="74"/>
      <c r="CF230" s="74"/>
      <c r="CG230" s="74">
        <f>CB117</f>
        <v>0</v>
      </c>
      <c r="CH230" s="74"/>
      <c r="CI230" s="74"/>
      <c r="CJ230" s="74"/>
      <c r="CK230" s="74"/>
      <c r="CL230" s="74"/>
      <c r="CM230" s="74"/>
      <c r="CN230" s="79"/>
      <c r="CO230" s="79"/>
      <c r="CP230" s="79"/>
      <c r="CQ230" s="79"/>
      <c r="CR230" s="79"/>
      <c r="CS230" s="79"/>
      <c r="CT230" s="74">
        <f>CG230</f>
        <v>0</v>
      </c>
      <c r="CU230" s="74"/>
      <c r="CV230" s="74"/>
      <c r="CW230" s="74"/>
      <c r="CX230" s="74"/>
      <c r="CY230" s="74"/>
      <c r="CZ230" s="74"/>
    </row>
    <row r="231" spans="1:104" s="7" customFormat="1" ht="12.75" customHeight="1">
      <c r="A231" s="73"/>
      <c r="B231" s="73"/>
      <c r="C231" s="73"/>
      <c r="D231" s="73"/>
      <c r="E231" s="73"/>
      <c r="F231" s="76" t="s">
        <v>59</v>
      </c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  <c r="S231" s="76"/>
      <c r="T231" s="76"/>
      <c r="U231" s="76"/>
      <c r="V231" s="76"/>
      <c r="W231" s="76"/>
      <c r="X231" s="76"/>
      <c r="Y231" s="76"/>
      <c r="Z231" s="76"/>
      <c r="AA231" s="76"/>
      <c r="AB231" s="76"/>
      <c r="AC231" s="76"/>
      <c r="AD231" s="76"/>
      <c r="AE231" s="76"/>
      <c r="AF231" s="76"/>
      <c r="AG231" s="76"/>
      <c r="AH231" s="76"/>
      <c r="AI231" s="76"/>
      <c r="AJ231" s="76"/>
      <c r="AK231" s="76"/>
      <c r="AL231" s="76"/>
      <c r="AM231" s="76"/>
      <c r="AN231" s="76"/>
      <c r="AO231" s="76"/>
      <c r="AP231" s="76"/>
      <c r="AQ231" s="76"/>
      <c r="AR231" s="76"/>
      <c r="AS231" s="76"/>
      <c r="AT231" s="76"/>
      <c r="AU231" s="76"/>
      <c r="AV231" s="76"/>
      <c r="AW231" s="76"/>
      <c r="AX231" s="76"/>
      <c r="AY231" s="76"/>
      <c r="AZ231" s="76"/>
      <c r="BA231" s="76"/>
      <c r="BB231" s="76"/>
      <c r="BC231" s="76"/>
      <c r="BD231" s="76"/>
      <c r="BE231" s="76"/>
      <c r="BF231" s="76"/>
      <c r="BG231" s="76"/>
      <c r="BH231" s="76"/>
      <c r="BI231" s="76"/>
      <c r="BJ231" s="76"/>
      <c r="BK231" s="76"/>
      <c r="BL231" s="76"/>
      <c r="BM231" s="76"/>
      <c r="BN231" s="76"/>
      <c r="BO231" s="76"/>
      <c r="BP231" s="76"/>
      <c r="BQ231" s="76"/>
      <c r="BR231" s="76"/>
      <c r="BS231" s="76"/>
      <c r="BT231" s="76"/>
      <c r="BU231" s="76"/>
      <c r="BV231" s="76"/>
      <c r="BW231" s="76"/>
      <c r="BX231" s="76"/>
      <c r="BY231" s="76"/>
      <c r="BZ231" s="76"/>
      <c r="CA231" s="76"/>
      <c r="CB231" s="76"/>
      <c r="CC231" s="76"/>
      <c r="CD231" s="76"/>
      <c r="CE231" s="76"/>
      <c r="CF231" s="76"/>
      <c r="CG231" s="76"/>
      <c r="CH231" s="76"/>
      <c r="CI231" s="76"/>
      <c r="CJ231" s="76"/>
      <c r="CK231" s="76"/>
      <c r="CL231" s="76"/>
      <c r="CM231" s="76"/>
      <c r="CN231" s="76"/>
      <c r="CO231" s="76"/>
      <c r="CP231" s="76"/>
      <c r="CQ231" s="76"/>
      <c r="CR231" s="76"/>
      <c r="CS231" s="76"/>
      <c r="CT231" s="76"/>
      <c r="CU231" s="76"/>
      <c r="CV231" s="76"/>
      <c r="CW231" s="76"/>
      <c r="CX231" s="76"/>
      <c r="CY231" s="76"/>
      <c r="CZ231" s="76"/>
    </row>
    <row r="232" spans="1:104" s="7" customFormat="1" ht="12.75" customHeight="1">
      <c r="A232" s="70">
        <v>1</v>
      </c>
      <c r="B232" s="70"/>
      <c r="C232" s="70"/>
      <c r="D232" s="70"/>
      <c r="E232" s="70"/>
      <c r="F232" s="72" t="s">
        <v>60</v>
      </c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  <c r="AA232" s="72"/>
      <c r="AB232" s="73" t="s">
        <v>61</v>
      </c>
      <c r="AC232" s="73"/>
      <c r="AD232" s="73"/>
      <c r="AE232" s="73"/>
      <c r="AF232" s="73"/>
      <c r="AG232" s="73"/>
      <c r="AH232" s="73" t="s">
        <v>65</v>
      </c>
      <c r="AI232" s="73"/>
      <c r="AJ232" s="73"/>
      <c r="AK232" s="73"/>
      <c r="AL232" s="73"/>
      <c r="AM232" s="73"/>
      <c r="AN232" s="73"/>
      <c r="AO232" s="73"/>
      <c r="AP232" s="73"/>
      <c r="AQ232" s="73"/>
      <c r="AR232" s="73"/>
      <c r="AS232" s="80">
        <v>1</v>
      </c>
      <c r="AT232" s="80"/>
      <c r="AU232" s="80"/>
      <c r="AV232" s="80"/>
      <c r="AW232" s="80"/>
      <c r="AX232" s="80"/>
      <c r="AY232" s="80"/>
      <c r="AZ232" s="79"/>
      <c r="BA232" s="79"/>
      <c r="BB232" s="79"/>
      <c r="BC232" s="79"/>
      <c r="BD232" s="79"/>
      <c r="BE232" s="79"/>
      <c r="BF232" s="80">
        <f>AS232</f>
        <v>1</v>
      </c>
      <c r="BG232" s="80"/>
      <c r="BH232" s="80"/>
      <c r="BI232" s="80"/>
      <c r="BJ232" s="80"/>
      <c r="BK232" s="80"/>
      <c r="BL232" s="80"/>
      <c r="BM232" s="80">
        <v>1</v>
      </c>
      <c r="BN232" s="80"/>
      <c r="BO232" s="80"/>
      <c r="BP232" s="80"/>
      <c r="BQ232" s="80"/>
      <c r="BR232" s="80"/>
      <c r="BS232" s="80"/>
      <c r="BT232" s="80"/>
      <c r="BU232" s="80"/>
      <c r="BV232" s="80"/>
      <c r="BW232" s="80"/>
      <c r="BX232" s="80"/>
      <c r="BY232" s="80"/>
      <c r="BZ232" s="80">
        <v>1</v>
      </c>
      <c r="CA232" s="80"/>
      <c r="CB232" s="80"/>
      <c r="CC232" s="80"/>
      <c r="CD232" s="80"/>
      <c r="CE232" s="80"/>
      <c r="CF232" s="80"/>
      <c r="CG232" s="80"/>
      <c r="CH232" s="80"/>
      <c r="CI232" s="80"/>
      <c r="CJ232" s="80"/>
      <c r="CK232" s="80"/>
      <c r="CL232" s="80"/>
      <c r="CM232" s="80"/>
      <c r="CN232" s="80"/>
      <c r="CO232" s="80"/>
      <c r="CP232" s="80"/>
      <c r="CQ232" s="80"/>
      <c r="CR232" s="80"/>
      <c r="CS232" s="80"/>
      <c r="CT232" s="80"/>
      <c r="CU232" s="80"/>
      <c r="CV232" s="80"/>
      <c r="CW232" s="80"/>
      <c r="CX232" s="80"/>
      <c r="CY232" s="80"/>
      <c r="CZ232" s="80"/>
    </row>
    <row r="233" spans="1:104" s="7" customFormat="1" ht="12.75" customHeight="1">
      <c r="A233" s="73"/>
      <c r="B233" s="73"/>
      <c r="C233" s="73"/>
      <c r="D233" s="73"/>
      <c r="E233" s="73"/>
      <c r="F233" s="76" t="s">
        <v>63</v>
      </c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  <c r="S233" s="76"/>
      <c r="T233" s="76"/>
      <c r="U233" s="76"/>
      <c r="V233" s="76"/>
      <c r="W233" s="76"/>
      <c r="X233" s="76"/>
      <c r="Y233" s="76"/>
      <c r="Z233" s="76"/>
      <c r="AA233" s="76"/>
      <c r="AB233" s="76"/>
      <c r="AC233" s="76"/>
      <c r="AD233" s="76"/>
      <c r="AE233" s="76"/>
      <c r="AF233" s="76"/>
      <c r="AG233" s="76"/>
      <c r="AH233" s="76"/>
      <c r="AI233" s="76"/>
      <c r="AJ233" s="76"/>
      <c r="AK233" s="76"/>
      <c r="AL233" s="76"/>
      <c r="AM233" s="76"/>
      <c r="AN233" s="76"/>
      <c r="AO233" s="76"/>
      <c r="AP233" s="76"/>
      <c r="AQ233" s="76"/>
      <c r="AR233" s="76"/>
      <c r="AS233" s="76"/>
      <c r="AT233" s="76"/>
      <c r="AU233" s="76"/>
      <c r="AV233" s="76"/>
      <c r="AW233" s="76"/>
      <c r="AX233" s="76"/>
      <c r="AY233" s="76"/>
      <c r="AZ233" s="76"/>
      <c r="BA233" s="76"/>
      <c r="BB233" s="76"/>
      <c r="BC233" s="76"/>
      <c r="BD233" s="76"/>
      <c r="BE233" s="76"/>
      <c r="BF233" s="76"/>
      <c r="BG233" s="76"/>
      <c r="BH233" s="76"/>
      <c r="BI233" s="76"/>
      <c r="BJ233" s="76"/>
      <c r="BK233" s="76"/>
      <c r="BL233" s="76"/>
      <c r="BM233" s="76"/>
      <c r="BN233" s="76"/>
      <c r="BO233" s="76"/>
      <c r="BP233" s="76"/>
      <c r="BQ233" s="76"/>
      <c r="BR233" s="76"/>
      <c r="BS233" s="76"/>
      <c r="BT233" s="76"/>
      <c r="BU233" s="76"/>
      <c r="BV233" s="76"/>
      <c r="BW233" s="76"/>
      <c r="BX233" s="76"/>
      <c r="BY233" s="76"/>
      <c r="BZ233" s="76"/>
      <c r="CA233" s="76"/>
      <c r="CB233" s="76"/>
      <c r="CC233" s="76"/>
      <c r="CD233" s="76"/>
      <c r="CE233" s="76"/>
      <c r="CF233" s="76"/>
      <c r="CG233" s="76"/>
      <c r="CH233" s="76"/>
      <c r="CI233" s="76"/>
      <c r="CJ233" s="76"/>
      <c r="CK233" s="76"/>
      <c r="CL233" s="76"/>
      <c r="CM233" s="76"/>
      <c r="CN233" s="76"/>
      <c r="CO233" s="76"/>
      <c r="CP233" s="76"/>
      <c r="CQ233" s="76"/>
      <c r="CR233" s="76"/>
      <c r="CS233" s="76"/>
      <c r="CT233" s="76"/>
      <c r="CU233" s="76"/>
      <c r="CV233" s="76"/>
      <c r="CW233" s="76"/>
      <c r="CX233" s="76"/>
      <c r="CY233" s="76"/>
      <c r="CZ233" s="76"/>
    </row>
    <row r="234" spans="1:104" s="7" customFormat="1" ht="12.75" customHeight="1">
      <c r="A234" s="70">
        <v>1</v>
      </c>
      <c r="B234" s="70"/>
      <c r="C234" s="70"/>
      <c r="D234" s="70"/>
      <c r="E234" s="70"/>
      <c r="F234" s="72" t="s">
        <v>64</v>
      </c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3" t="s">
        <v>57</v>
      </c>
      <c r="AC234" s="73"/>
      <c r="AD234" s="73"/>
      <c r="AE234" s="73"/>
      <c r="AF234" s="73"/>
      <c r="AG234" s="73"/>
      <c r="AH234" s="73" t="s">
        <v>65</v>
      </c>
      <c r="AI234" s="73"/>
      <c r="AJ234" s="73"/>
      <c r="AK234" s="73"/>
      <c r="AL234" s="73"/>
      <c r="AM234" s="73"/>
      <c r="AN234" s="73"/>
      <c r="AO234" s="73"/>
      <c r="AP234" s="73"/>
      <c r="AQ234" s="73"/>
      <c r="AR234" s="73"/>
      <c r="AS234" s="74">
        <f>AS230/AS232</f>
        <v>225000</v>
      </c>
      <c r="AT234" s="74"/>
      <c r="AU234" s="74"/>
      <c r="AV234" s="74"/>
      <c r="AW234" s="74"/>
      <c r="AX234" s="74"/>
      <c r="AY234" s="74"/>
      <c r="AZ234" s="74"/>
      <c r="BA234" s="74"/>
      <c r="BB234" s="74"/>
      <c r="BC234" s="74"/>
      <c r="BD234" s="74"/>
      <c r="BE234" s="74"/>
      <c r="BF234" s="74">
        <f>BF230/BF232</f>
        <v>225000</v>
      </c>
      <c r="BG234" s="74"/>
      <c r="BH234" s="74"/>
      <c r="BI234" s="74"/>
      <c r="BJ234" s="74"/>
      <c r="BK234" s="74"/>
      <c r="BL234" s="74"/>
      <c r="BM234" s="151">
        <f>BM230/BM232</f>
        <v>649300</v>
      </c>
      <c r="BN234" s="151"/>
      <c r="BO234" s="151"/>
      <c r="BP234" s="151"/>
      <c r="BQ234" s="151"/>
      <c r="BR234" s="151"/>
      <c r="BS234" s="151"/>
      <c r="BT234" s="74"/>
      <c r="BU234" s="74"/>
      <c r="BV234" s="74"/>
      <c r="BW234" s="74"/>
      <c r="BX234" s="74"/>
      <c r="BY234" s="74"/>
      <c r="BZ234" s="74">
        <f>BZ230/BZ232</f>
        <v>649300</v>
      </c>
      <c r="CA234" s="74"/>
      <c r="CB234" s="74"/>
      <c r="CC234" s="74"/>
      <c r="CD234" s="74"/>
      <c r="CE234" s="74"/>
      <c r="CF234" s="74"/>
      <c r="CG234" s="74"/>
      <c r="CH234" s="74"/>
      <c r="CI234" s="74"/>
      <c r="CJ234" s="74"/>
      <c r="CK234" s="74"/>
      <c r="CL234" s="74"/>
      <c r="CM234" s="74"/>
      <c r="CN234" s="74"/>
      <c r="CO234" s="74"/>
      <c r="CP234" s="74"/>
      <c r="CQ234" s="74"/>
      <c r="CR234" s="74"/>
      <c r="CS234" s="74"/>
      <c r="CT234" s="74"/>
      <c r="CU234" s="74"/>
      <c r="CV234" s="74"/>
      <c r="CW234" s="74"/>
      <c r="CX234" s="74"/>
      <c r="CY234" s="74"/>
      <c r="CZ234" s="74"/>
    </row>
    <row r="235" spans="1:104" s="7" customFormat="1" ht="12.75" customHeight="1">
      <c r="A235" s="73"/>
      <c r="B235" s="73"/>
      <c r="C235" s="73"/>
      <c r="D235" s="73"/>
      <c r="E235" s="73"/>
      <c r="F235" s="76" t="s">
        <v>66</v>
      </c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  <c r="S235" s="76"/>
      <c r="T235" s="76"/>
      <c r="U235" s="76"/>
      <c r="V235" s="76"/>
      <c r="W235" s="76"/>
      <c r="X235" s="76"/>
      <c r="Y235" s="76"/>
      <c r="Z235" s="76"/>
      <c r="AA235" s="76"/>
      <c r="AB235" s="76"/>
      <c r="AC235" s="76"/>
      <c r="AD235" s="76"/>
      <c r="AE235" s="76"/>
      <c r="AF235" s="76"/>
      <c r="AG235" s="76"/>
      <c r="AH235" s="76"/>
      <c r="AI235" s="76"/>
      <c r="AJ235" s="76"/>
      <c r="AK235" s="76"/>
      <c r="AL235" s="76"/>
      <c r="AM235" s="76"/>
      <c r="AN235" s="76"/>
      <c r="AO235" s="76"/>
      <c r="AP235" s="76"/>
      <c r="AQ235" s="76"/>
      <c r="AR235" s="76"/>
      <c r="AS235" s="76"/>
      <c r="AT235" s="76"/>
      <c r="AU235" s="76"/>
      <c r="AV235" s="76"/>
      <c r="AW235" s="76"/>
      <c r="AX235" s="76"/>
      <c r="AY235" s="76"/>
      <c r="AZ235" s="76"/>
      <c r="BA235" s="76"/>
      <c r="BB235" s="76"/>
      <c r="BC235" s="76"/>
      <c r="BD235" s="76"/>
      <c r="BE235" s="76"/>
      <c r="BF235" s="76"/>
      <c r="BG235" s="76"/>
      <c r="BH235" s="76"/>
      <c r="BI235" s="76"/>
      <c r="BJ235" s="76"/>
      <c r="BK235" s="76"/>
      <c r="BL235" s="76"/>
      <c r="BM235" s="76"/>
      <c r="BN235" s="76"/>
      <c r="BO235" s="76"/>
      <c r="BP235" s="76"/>
      <c r="BQ235" s="76"/>
      <c r="BR235" s="76"/>
      <c r="BS235" s="76"/>
      <c r="BT235" s="76"/>
      <c r="BU235" s="76"/>
      <c r="BV235" s="76"/>
      <c r="BW235" s="76"/>
      <c r="BX235" s="76"/>
      <c r="BY235" s="76"/>
      <c r="BZ235" s="76"/>
      <c r="CA235" s="76"/>
      <c r="CB235" s="76"/>
      <c r="CC235" s="76"/>
      <c r="CD235" s="76"/>
      <c r="CE235" s="76"/>
      <c r="CF235" s="76"/>
      <c r="CG235" s="76"/>
      <c r="CH235" s="76"/>
      <c r="CI235" s="76"/>
      <c r="CJ235" s="76"/>
      <c r="CK235" s="76"/>
      <c r="CL235" s="76"/>
      <c r="CM235" s="76"/>
      <c r="CN235" s="76"/>
      <c r="CO235" s="76"/>
      <c r="CP235" s="76"/>
      <c r="CQ235" s="76"/>
      <c r="CR235" s="76"/>
      <c r="CS235" s="76"/>
      <c r="CT235" s="76"/>
      <c r="CU235" s="76"/>
      <c r="CV235" s="76"/>
      <c r="CW235" s="76"/>
      <c r="CX235" s="76"/>
      <c r="CY235" s="76"/>
      <c r="CZ235" s="76"/>
    </row>
    <row r="236" spans="1:104" s="7" customFormat="1" ht="12.75" customHeight="1">
      <c r="A236" s="70">
        <v>1</v>
      </c>
      <c r="B236" s="70"/>
      <c r="C236" s="70"/>
      <c r="D236" s="70"/>
      <c r="E236" s="70"/>
      <c r="F236" s="72" t="s">
        <v>67</v>
      </c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  <c r="AA236" s="72"/>
      <c r="AB236" s="73" t="s">
        <v>68</v>
      </c>
      <c r="AC236" s="73"/>
      <c r="AD236" s="73"/>
      <c r="AE236" s="73"/>
      <c r="AF236" s="73"/>
      <c r="AG236" s="73"/>
      <c r="AH236" s="73" t="s">
        <v>65</v>
      </c>
      <c r="AI236" s="73"/>
      <c r="AJ236" s="73"/>
      <c r="AK236" s="73"/>
      <c r="AL236" s="73"/>
      <c r="AM236" s="73"/>
      <c r="AN236" s="73"/>
      <c r="AO236" s="73"/>
      <c r="AP236" s="73"/>
      <c r="AQ236" s="73"/>
      <c r="AR236" s="73"/>
      <c r="AS236" s="111"/>
      <c r="AT236" s="111"/>
      <c r="AU236" s="111"/>
      <c r="AV236" s="111"/>
      <c r="AW236" s="111"/>
      <c r="AX236" s="111"/>
      <c r="AY236" s="111"/>
      <c r="AZ236" s="111"/>
      <c r="BA236" s="111"/>
      <c r="BB236" s="111"/>
      <c r="BC236" s="111"/>
      <c r="BD236" s="111"/>
      <c r="BE236" s="111"/>
      <c r="BF236" s="111"/>
      <c r="BG236" s="111"/>
      <c r="BH236" s="111"/>
      <c r="BI236" s="111"/>
      <c r="BJ236" s="111"/>
      <c r="BK236" s="111"/>
      <c r="BL236" s="111"/>
      <c r="BM236" s="111">
        <v>100</v>
      </c>
      <c r="BN236" s="111"/>
      <c r="BO236" s="111"/>
      <c r="BP236" s="111"/>
      <c r="BQ236" s="111"/>
      <c r="BR236" s="111"/>
      <c r="BS236" s="111"/>
      <c r="BT236" s="111"/>
      <c r="BU236" s="111"/>
      <c r="BV236" s="111"/>
      <c r="BW236" s="111"/>
      <c r="BX236" s="111"/>
      <c r="BY236" s="111"/>
      <c r="BZ236" s="111">
        <v>100</v>
      </c>
      <c r="CA236" s="111"/>
      <c r="CB236" s="111"/>
      <c r="CC236" s="111"/>
      <c r="CD236" s="111"/>
      <c r="CE236" s="111"/>
      <c r="CF236" s="111"/>
      <c r="CG236" s="111"/>
      <c r="CH236" s="111"/>
      <c r="CI236" s="111"/>
      <c r="CJ236" s="111"/>
      <c r="CK236" s="111"/>
      <c r="CL236" s="111"/>
      <c r="CM236" s="111"/>
      <c r="CN236" s="111"/>
      <c r="CO236" s="111"/>
      <c r="CP236" s="111"/>
      <c r="CQ236" s="111"/>
      <c r="CR236" s="111"/>
      <c r="CS236" s="111"/>
      <c r="CT236" s="111"/>
      <c r="CU236" s="111"/>
      <c r="CV236" s="111"/>
      <c r="CW236" s="111"/>
      <c r="CX236" s="111"/>
      <c r="CY236" s="111"/>
      <c r="CZ236" s="111"/>
    </row>
    <row r="237" spans="1:104" s="7" customFormat="1" ht="16.8" customHeight="1">
      <c r="A237" s="375" t="s">
        <v>159</v>
      </c>
      <c r="B237" s="375"/>
      <c r="C237" s="375"/>
      <c r="D237" s="375"/>
      <c r="E237" s="375"/>
      <c r="F237" s="297" t="s">
        <v>157</v>
      </c>
      <c r="G237" s="297"/>
      <c r="H237" s="297"/>
      <c r="I237" s="297"/>
      <c r="J237" s="297"/>
      <c r="K237" s="297"/>
      <c r="L237" s="297"/>
      <c r="M237" s="297"/>
      <c r="N237" s="297"/>
      <c r="O237" s="297"/>
      <c r="P237" s="297"/>
      <c r="Q237" s="297"/>
      <c r="R237" s="297"/>
      <c r="S237" s="297"/>
      <c r="T237" s="297"/>
      <c r="U237" s="297"/>
      <c r="V237" s="297"/>
      <c r="W237" s="297"/>
      <c r="X237" s="297"/>
      <c r="Y237" s="297"/>
      <c r="Z237" s="297"/>
      <c r="AA237" s="297"/>
      <c r="AB237" s="297"/>
      <c r="AC237" s="297"/>
      <c r="AD237" s="297"/>
      <c r="AE237" s="297"/>
      <c r="AF237" s="297"/>
      <c r="AG237" s="297"/>
      <c r="AH237" s="297"/>
      <c r="AI237" s="297"/>
      <c r="AJ237" s="297"/>
      <c r="AK237" s="297"/>
      <c r="AL237" s="297"/>
      <c r="AM237" s="297"/>
      <c r="AN237" s="297"/>
      <c r="AO237" s="297"/>
      <c r="AP237" s="297"/>
      <c r="AQ237" s="297"/>
      <c r="AR237" s="297"/>
      <c r="AS237" s="297"/>
      <c r="AT237" s="297"/>
      <c r="AU237" s="297"/>
      <c r="AV237" s="297"/>
      <c r="AW237" s="297"/>
      <c r="AX237" s="297"/>
      <c r="AY237" s="297"/>
      <c r="AZ237" s="297"/>
      <c r="BA237" s="297"/>
      <c r="BB237" s="297"/>
      <c r="BC237" s="297"/>
      <c r="BD237" s="297"/>
      <c r="BE237" s="297"/>
      <c r="BF237" s="297"/>
      <c r="BG237" s="297"/>
      <c r="BH237" s="297"/>
      <c r="BI237" s="297"/>
      <c r="BJ237" s="297"/>
      <c r="BK237" s="297"/>
      <c r="BL237" s="297"/>
      <c r="BM237" s="297"/>
      <c r="BN237" s="297"/>
      <c r="BO237" s="297"/>
      <c r="BP237" s="297"/>
      <c r="BQ237" s="297"/>
      <c r="BR237" s="297"/>
      <c r="BS237" s="297"/>
      <c r="BT237" s="297"/>
      <c r="BU237" s="297"/>
      <c r="BV237" s="297"/>
      <c r="BW237" s="297"/>
      <c r="BX237" s="297"/>
      <c r="BY237" s="297"/>
      <c r="BZ237" s="297"/>
      <c r="CA237" s="297"/>
      <c r="CB237" s="297"/>
      <c r="CC237" s="297"/>
      <c r="CD237" s="297"/>
      <c r="CE237" s="297"/>
      <c r="CF237" s="297"/>
      <c r="CG237" s="297"/>
      <c r="CH237" s="297"/>
      <c r="CI237" s="297"/>
      <c r="CJ237" s="297"/>
      <c r="CK237" s="297"/>
      <c r="CL237" s="297"/>
      <c r="CM237" s="297"/>
      <c r="CN237" s="297"/>
      <c r="CO237" s="297"/>
      <c r="CP237" s="297"/>
      <c r="CQ237" s="297"/>
      <c r="CR237" s="297"/>
      <c r="CS237" s="297"/>
      <c r="CT237" s="297"/>
      <c r="CU237" s="297"/>
      <c r="CV237" s="297"/>
      <c r="CW237" s="297"/>
      <c r="CX237" s="297"/>
      <c r="CY237" s="297"/>
      <c r="CZ237" s="297"/>
    </row>
    <row r="238" spans="1:104" s="7" customFormat="1" ht="12.75" customHeight="1">
      <c r="A238" s="73"/>
      <c r="B238" s="73"/>
      <c r="C238" s="73"/>
      <c r="D238" s="73"/>
      <c r="E238" s="73"/>
      <c r="F238" s="76" t="s">
        <v>55</v>
      </c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  <c r="S238" s="76"/>
      <c r="T238" s="76"/>
      <c r="U238" s="76"/>
      <c r="V238" s="76"/>
      <c r="W238" s="76"/>
      <c r="X238" s="76"/>
      <c r="Y238" s="76"/>
      <c r="Z238" s="76"/>
      <c r="AA238" s="76"/>
      <c r="AB238" s="76"/>
      <c r="AC238" s="76"/>
      <c r="AD238" s="76"/>
      <c r="AE238" s="76"/>
      <c r="AF238" s="76"/>
      <c r="AG238" s="76"/>
      <c r="AH238" s="76"/>
      <c r="AI238" s="76"/>
      <c r="AJ238" s="76"/>
      <c r="AK238" s="76"/>
      <c r="AL238" s="76"/>
      <c r="AM238" s="76"/>
      <c r="AN238" s="76"/>
      <c r="AO238" s="76"/>
      <c r="AP238" s="76"/>
      <c r="AQ238" s="76"/>
      <c r="AR238" s="76"/>
      <c r="AS238" s="76"/>
      <c r="AT238" s="76"/>
      <c r="AU238" s="76"/>
      <c r="AV238" s="76"/>
      <c r="AW238" s="76"/>
      <c r="AX238" s="76"/>
      <c r="AY238" s="76"/>
      <c r="AZ238" s="76"/>
      <c r="BA238" s="76"/>
      <c r="BB238" s="76"/>
      <c r="BC238" s="76"/>
      <c r="BD238" s="76"/>
      <c r="BE238" s="76"/>
      <c r="BF238" s="76"/>
      <c r="BG238" s="76"/>
      <c r="BH238" s="76"/>
      <c r="BI238" s="76"/>
      <c r="BJ238" s="76"/>
      <c r="BK238" s="76"/>
      <c r="BL238" s="76"/>
      <c r="BM238" s="76"/>
      <c r="BN238" s="76"/>
      <c r="BO238" s="76"/>
      <c r="BP238" s="76"/>
      <c r="BQ238" s="76"/>
      <c r="BR238" s="76"/>
      <c r="BS238" s="76"/>
      <c r="BT238" s="76"/>
      <c r="BU238" s="76"/>
      <c r="BV238" s="76"/>
      <c r="BW238" s="76"/>
      <c r="BX238" s="76"/>
      <c r="BY238" s="76"/>
      <c r="BZ238" s="76"/>
      <c r="CA238" s="76"/>
      <c r="CB238" s="76"/>
      <c r="CC238" s="76"/>
      <c r="CD238" s="76"/>
      <c r="CE238" s="76"/>
      <c r="CF238" s="76"/>
      <c r="CG238" s="76"/>
      <c r="CH238" s="76"/>
      <c r="CI238" s="76"/>
      <c r="CJ238" s="76"/>
      <c r="CK238" s="76"/>
      <c r="CL238" s="76"/>
      <c r="CM238" s="76"/>
      <c r="CN238" s="76"/>
      <c r="CO238" s="76"/>
      <c r="CP238" s="76"/>
      <c r="CQ238" s="76"/>
      <c r="CR238" s="76"/>
      <c r="CS238" s="76"/>
      <c r="CT238" s="76"/>
      <c r="CU238" s="76"/>
      <c r="CV238" s="76"/>
      <c r="CW238" s="76"/>
      <c r="CX238" s="76"/>
      <c r="CY238" s="76"/>
      <c r="CZ238" s="76"/>
    </row>
    <row r="239" spans="1:104" s="7" customFormat="1" ht="31.95" customHeight="1">
      <c r="A239" s="70">
        <v>1</v>
      </c>
      <c r="B239" s="70"/>
      <c r="C239" s="70"/>
      <c r="D239" s="70"/>
      <c r="E239" s="70"/>
      <c r="F239" s="71" t="s">
        <v>163</v>
      </c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  <c r="AA239" s="72"/>
      <c r="AB239" s="73" t="s">
        <v>57</v>
      </c>
      <c r="AC239" s="73"/>
      <c r="AD239" s="73"/>
      <c r="AE239" s="73"/>
      <c r="AF239" s="73"/>
      <c r="AG239" s="73"/>
      <c r="AH239" s="81" t="s">
        <v>170</v>
      </c>
      <c r="AI239" s="376"/>
      <c r="AJ239" s="376"/>
      <c r="AK239" s="376"/>
      <c r="AL239" s="376"/>
      <c r="AM239" s="376"/>
      <c r="AN239" s="376"/>
      <c r="AO239" s="376"/>
      <c r="AP239" s="376"/>
      <c r="AQ239" s="376"/>
      <c r="AR239" s="377"/>
      <c r="AS239" s="74">
        <v>491904</v>
      </c>
      <c r="AT239" s="74"/>
      <c r="AU239" s="74"/>
      <c r="AV239" s="74"/>
      <c r="AW239" s="74"/>
      <c r="AX239" s="74"/>
      <c r="AY239" s="74"/>
      <c r="AZ239" s="79"/>
      <c r="BA239" s="79"/>
      <c r="BB239" s="79"/>
      <c r="BC239" s="79"/>
      <c r="BD239" s="79"/>
      <c r="BE239" s="79"/>
      <c r="BF239" s="74">
        <f>AS239</f>
        <v>491904</v>
      </c>
      <c r="BG239" s="74"/>
      <c r="BH239" s="74"/>
      <c r="BI239" s="74"/>
      <c r="BJ239" s="74"/>
      <c r="BK239" s="74"/>
      <c r="BL239" s="74"/>
      <c r="BM239" s="74"/>
      <c r="BN239" s="74"/>
      <c r="BO239" s="74"/>
      <c r="BP239" s="74"/>
      <c r="BQ239" s="74"/>
      <c r="BR239" s="74"/>
      <c r="BS239" s="74"/>
      <c r="BT239" s="79"/>
      <c r="BU239" s="79"/>
      <c r="BV239" s="79"/>
      <c r="BW239" s="79"/>
      <c r="BX239" s="79"/>
      <c r="BY239" s="79"/>
      <c r="BZ239" s="74"/>
      <c r="CA239" s="74"/>
      <c r="CB239" s="74"/>
      <c r="CC239" s="74"/>
      <c r="CD239" s="74"/>
      <c r="CE239" s="74"/>
      <c r="CF239" s="74"/>
      <c r="CG239" s="74"/>
      <c r="CH239" s="74"/>
      <c r="CI239" s="74"/>
      <c r="CJ239" s="74"/>
      <c r="CK239" s="74"/>
      <c r="CL239" s="74"/>
      <c r="CM239" s="74"/>
      <c r="CN239" s="79"/>
      <c r="CO239" s="79"/>
      <c r="CP239" s="79"/>
      <c r="CQ239" s="79"/>
      <c r="CR239" s="79"/>
      <c r="CS239" s="79"/>
      <c r="CT239" s="74"/>
      <c r="CU239" s="74"/>
      <c r="CV239" s="74"/>
      <c r="CW239" s="74"/>
      <c r="CX239" s="74"/>
      <c r="CY239" s="74"/>
      <c r="CZ239" s="74"/>
    </row>
    <row r="240" spans="1:104" s="7" customFormat="1" ht="12.75" customHeight="1">
      <c r="A240" s="73"/>
      <c r="B240" s="73"/>
      <c r="C240" s="73"/>
      <c r="D240" s="73"/>
      <c r="E240" s="73"/>
      <c r="F240" s="76" t="s">
        <v>59</v>
      </c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  <c r="S240" s="76"/>
      <c r="T240" s="76"/>
      <c r="U240" s="76"/>
      <c r="V240" s="76"/>
      <c r="W240" s="76"/>
      <c r="X240" s="76"/>
      <c r="Y240" s="76"/>
      <c r="Z240" s="76"/>
      <c r="AA240" s="76"/>
      <c r="AB240" s="76"/>
      <c r="AC240" s="76"/>
      <c r="AD240" s="76"/>
      <c r="AE240" s="76"/>
      <c r="AF240" s="76"/>
      <c r="AG240" s="76"/>
      <c r="AH240" s="76"/>
      <c r="AI240" s="76"/>
      <c r="AJ240" s="76"/>
      <c r="AK240" s="76"/>
      <c r="AL240" s="76"/>
      <c r="AM240" s="76"/>
      <c r="AN240" s="76"/>
      <c r="AO240" s="76"/>
      <c r="AP240" s="76"/>
      <c r="AQ240" s="76"/>
      <c r="AR240" s="76"/>
      <c r="AS240" s="76"/>
      <c r="AT240" s="76"/>
      <c r="AU240" s="76"/>
      <c r="AV240" s="76"/>
      <c r="AW240" s="76"/>
      <c r="AX240" s="76"/>
      <c r="AY240" s="76"/>
      <c r="AZ240" s="76"/>
      <c r="BA240" s="76"/>
      <c r="BB240" s="76"/>
      <c r="BC240" s="76"/>
      <c r="BD240" s="76"/>
      <c r="BE240" s="76"/>
      <c r="BF240" s="76"/>
      <c r="BG240" s="76"/>
      <c r="BH240" s="76"/>
      <c r="BI240" s="76"/>
      <c r="BJ240" s="76"/>
      <c r="BK240" s="76"/>
      <c r="BL240" s="76"/>
      <c r="BM240" s="76"/>
      <c r="BN240" s="76"/>
      <c r="BO240" s="76"/>
      <c r="BP240" s="76"/>
      <c r="BQ240" s="76"/>
      <c r="BR240" s="76"/>
      <c r="BS240" s="76"/>
      <c r="BT240" s="76"/>
      <c r="BU240" s="76"/>
      <c r="BV240" s="76"/>
      <c r="BW240" s="76"/>
      <c r="BX240" s="76"/>
      <c r="BY240" s="76"/>
      <c r="BZ240" s="76"/>
      <c r="CA240" s="76"/>
      <c r="CB240" s="76"/>
      <c r="CC240" s="76"/>
      <c r="CD240" s="76"/>
      <c r="CE240" s="76"/>
      <c r="CF240" s="76"/>
      <c r="CG240" s="76"/>
      <c r="CH240" s="76"/>
      <c r="CI240" s="76"/>
      <c r="CJ240" s="76"/>
      <c r="CK240" s="76"/>
      <c r="CL240" s="76"/>
      <c r="CM240" s="76"/>
      <c r="CN240" s="76"/>
      <c r="CO240" s="76"/>
      <c r="CP240" s="76"/>
      <c r="CQ240" s="76"/>
      <c r="CR240" s="76"/>
      <c r="CS240" s="76"/>
      <c r="CT240" s="76"/>
      <c r="CU240" s="76"/>
      <c r="CV240" s="76"/>
      <c r="CW240" s="76"/>
      <c r="CX240" s="76"/>
      <c r="CY240" s="76"/>
      <c r="CZ240" s="76"/>
    </row>
    <row r="241" spans="1:104" s="7" customFormat="1" ht="25.8" customHeight="1">
      <c r="A241" s="70">
        <v>1</v>
      </c>
      <c r="B241" s="70"/>
      <c r="C241" s="70"/>
      <c r="D241" s="70"/>
      <c r="E241" s="70"/>
      <c r="F241" s="71" t="s">
        <v>164</v>
      </c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  <c r="AA241" s="72"/>
      <c r="AB241" s="73" t="s">
        <v>61</v>
      </c>
      <c r="AC241" s="73"/>
      <c r="AD241" s="73"/>
      <c r="AE241" s="73"/>
      <c r="AF241" s="73"/>
      <c r="AG241" s="73"/>
      <c r="AH241" s="73" t="s">
        <v>65</v>
      </c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80">
        <v>56</v>
      </c>
      <c r="AT241" s="80"/>
      <c r="AU241" s="80"/>
      <c r="AV241" s="80"/>
      <c r="AW241" s="80"/>
      <c r="AX241" s="80"/>
      <c r="AY241" s="80"/>
      <c r="AZ241" s="79"/>
      <c r="BA241" s="79"/>
      <c r="BB241" s="79"/>
      <c r="BC241" s="79"/>
      <c r="BD241" s="79"/>
      <c r="BE241" s="79"/>
      <c r="BF241" s="80">
        <f>AS241</f>
        <v>56</v>
      </c>
      <c r="BG241" s="80"/>
      <c r="BH241" s="80"/>
      <c r="BI241" s="80"/>
      <c r="BJ241" s="80"/>
      <c r="BK241" s="80"/>
      <c r="BL241" s="80"/>
      <c r="BM241" s="80"/>
      <c r="BN241" s="80"/>
      <c r="BO241" s="80"/>
      <c r="BP241" s="80"/>
      <c r="BQ241" s="80"/>
      <c r="BR241" s="80"/>
      <c r="BS241" s="80"/>
      <c r="BT241" s="80"/>
      <c r="BU241" s="80"/>
      <c r="BV241" s="80"/>
      <c r="BW241" s="80"/>
      <c r="BX241" s="80"/>
      <c r="BY241" s="80"/>
      <c r="BZ241" s="80"/>
      <c r="CA241" s="80"/>
      <c r="CB241" s="80"/>
      <c r="CC241" s="80"/>
      <c r="CD241" s="80"/>
      <c r="CE241" s="80"/>
      <c r="CF241" s="80"/>
      <c r="CG241" s="152"/>
      <c r="CH241" s="152"/>
      <c r="CI241" s="152"/>
      <c r="CJ241" s="152"/>
      <c r="CK241" s="152"/>
      <c r="CL241" s="152"/>
      <c r="CM241" s="152"/>
      <c r="CN241" s="79"/>
      <c r="CO241" s="79"/>
      <c r="CP241" s="79"/>
      <c r="CQ241" s="79"/>
      <c r="CR241" s="79"/>
      <c r="CS241" s="79"/>
      <c r="CT241" s="152"/>
      <c r="CU241" s="152"/>
      <c r="CV241" s="152"/>
      <c r="CW241" s="152"/>
      <c r="CX241" s="152"/>
      <c r="CY241" s="152"/>
      <c r="CZ241" s="152"/>
    </row>
    <row r="242" spans="1:104" s="7" customFormat="1" ht="12.75" customHeight="1">
      <c r="A242" s="73"/>
      <c r="B242" s="73"/>
      <c r="C242" s="73"/>
      <c r="D242" s="73"/>
      <c r="E242" s="73"/>
      <c r="F242" s="76" t="s">
        <v>63</v>
      </c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  <c r="S242" s="76"/>
      <c r="T242" s="76"/>
      <c r="U242" s="76"/>
      <c r="V242" s="76"/>
      <c r="W242" s="76"/>
      <c r="X242" s="76"/>
      <c r="Y242" s="76"/>
      <c r="Z242" s="76"/>
      <c r="AA242" s="76"/>
      <c r="AB242" s="76"/>
      <c r="AC242" s="76"/>
      <c r="AD242" s="76"/>
      <c r="AE242" s="76"/>
      <c r="AF242" s="76"/>
      <c r="AG242" s="76"/>
      <c r="AH242" s="76"/>
      <c r="AI242" s="76"/>
      <c r="AJ242" s="76"/>
      <c r="AK242" s="76"/>
      <c r="AL242" s="76"/>
      <c r="AM242" s="76"/>
      <c r="AN242" s="76"/>
      <c r="AO242" s="76"/>
      <c r="AP242" s="76"/>
      <c r="AQ242" s="76"/>
      <c r="AR242" s="76"/>
      <c r="AS242" s="76"/>
      <c r="AT242" s="76"/>
      <c r="AU242" s="76"/>
      <c r="AV242" s="76"/>
      <c r="AW242" s="76"/>
      <c r="AX242" s="76"/>
      <c r="AY242" s="76"/>
      <c r="AZ242" s="76"/>
      <c r="BA242" s="76"/>
      <c r="BB242" s="76"/>
      <c r="BC242" s="76"/>
      <c r="BD242" s="76"/>
      <c r="BE242" s="76"/>
      <c r="BF242" s="76"/>
      <c r="BG242" s="76"/>
      <c r="BH242" s="76"/>
      <c r="BI242" s="76"/>
      <c r="BJ242" s="76"/>
      <c r="BK242" s="76"/>
      <c r="BL242" s="76"/>
      <c r="BM242" s="76"/>
      <c r="BN242" s="76"/>
      <c r="BO242" s="76"/>
      <c r="BP242" s="76"/>
      <c r="BQ242" s="76"/>
      <c r="BR242" s="76"/>
      <c r="BS242" s="76"/>
      <c r="BT242" s="76"/>
      <c r="BU242" s="76"/>
      <c r="BV242" s="76"/>
      <c r="BW242" s="76"/>
      <c r="BX242" s="76"/>
      <c r="BY242" s="76"/>
      <c r="BZ242" s="76"/>
      <c r="CA242" s="76"/>
      <c r="CB242" s="76"/>
      <c r="CC242" s="76"/>
      <c r="CD242" s="76"/>
      <c r="CE242" s="76"/>
      <c r="CF242" s="76"/>
      <c r="CG242" s="76"/>
      <c r="CH242" s="76"/>
      <c r="CI242" s="76"/>
      <c r="CJ242" s="76"/>
      <c r="CK242" s="76"/>
      <c r="CL242" s="76"/>
      <c r="CM242" s="76"/>
      <c r="CN242" s="76"/>
      <c r="CO242" s="76"/>
      <c r="CP242" s="76"/>
      <c r="CQ242" s="76"/>
      <c r="CR242" s="76"/>
      <c r="CS242" s="76"/>
      <c r="CT242" s="76"/>
      <c r="CU242" s="76"/>
      <c r="CV242" s="76"/>
      <c r="CW242" s="76"/>
      <c r="CX242" s="76"/>
      <c r="CY242" s="76"/>
      <c r="CZ242" s="76"/>
    </row>
    <row r="243" spans="1:104" s="7" customFormat="1" ht="12.75" customHeight="1">
      <c r="A243" s="70">
        <v>1</v>
      </c>
      <c r="B243" s="70"/>
      <c r="C243" s="70"/>
      <c r="D243" s="70"/>
      <c r="E243" s="70"/>
      <c r="F243" s="71" t="s">
        <v>165</v>
      </c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  <c r="AA243" s="72"/>
      <c r="AB243" s="73" t="s">
        <v>57</v>
      </c>
      <c r="AC243" s="73"/>
      <c r="AD243" s="73"/>
      <c r="AE243" s="73"/>
      <c r="AF243" s="73"/>
      <c r="AG243" s="73"/>
      <c r="AH243" s="73" t="s">
        <v>65</v>
      </c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4">
        <f>AS239/AS241</f>
        <v>8784</v>
      </c>
      <c r="AT243" s="74"/>
      <c r="AU243" s="74"/>
      <c r="AV243" s="74"/>
      <c r="AW243" s="74"/>
      <c r="AX243" s="74"/>
      <c r="AY243" s="74"/>
      <c r="AZ243" s="74"/>
      <c r="BA243" s="74"/>
      <c r="BB243" s="74"/>
      <c r="BC243" s="74"/>
      <c r="BD243" s="74"/>
      <c r="BE243" s="74"/>
      <c r="BF243" s="74">
        <f>BF239/BF241</f>
        <v>8784</v>
      </c>
      <c r="BG243" s="74"/>
      <c r="BH243" s="74"/>
      <c r="BI243" s="74"/>
      <c r="BJ243" s="74"/>
      <c r="BK243" s="74"/>
      <c r="BL243" s="74"/>
      <c r="BM243" s="151"/>
      <c r="BN243" s="151"/>
      <c r="BO243" s="151"/>
      <c r="BP243" s="151"/>
      <c r="BQ243" s="151"/>
      <c r="BR243" s="151"/>
      <c r="BS243" s="151"/>
      <c r="BT243" s="74"/>
      <c r="BU243" s="74"/>
      <c r="BV243" s="74"/>
      <c r="BW243" s="74"/>
      <c r="BX243" s="74"/>
      <c r="BY243" s="74"/>
      <c r="BZ243" s="74"/>
      <c r="CA243" s="74"/>
      <c r="CB243" s="74"/>
      <c r="CC243" s="74"/>
      <c r="CD243" s="74"/>
      <c r="CE243" s="74"/>
      <c r="CF243" s="74"/>
      <c r="CG243" s="153"/>
      <c r="CH243" s="153"/>
      <c r="CI243" s="153"/>
      <c r="CJ243" s="153"/>
      <c r="CK243" s="153"/>
      <c r="CL243" s="153"/>
      <c r="CM243" s="153"/>
      <c r="CN243" s="79"/>
      <c r="CO243" s="79"/>
      <c r="CP243" s="79"/>
      <c r="CQ243" s="79"/>
      <c r="CR243" s="79"/>
      <c r="CS243" s="79"/>
      <c r="CT243" s="153"/>
      <c r="CU243" s="153"/>
      <c r="CV243" s="153"/>
      <c r="CW243" s="153"/>
      <c r="CX243" s="153"/>
      <c r="CY243" s="153"/>
      <c r="CZ243" s="153"/>
    </row>
    <row r="244" spans="1:104" s="7" customFormat="1" ht="12.75" customHeight="1">
      <c r="A244" s="73"/>
      <c r="B244" s="73"/>
      <c r="C244" s="73"/>
      <c r="D244" s="73"/>
      <c r="E244" s="73"/>
      <c r="F244" s="76" t="s">
        <v>66</v>
      </c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  <c r="S244" s="76"/>
      <c r="T244" s="76"/>
      <c r="U244" s="76"/>
      <c r="V244" s="76"/>
      <c r="W244" s="76"/>
      <c r="X244" s="76"/>
      <c r="Y244" s="76"/>
      <c r="Z244" s="76"/>
      <c r="AA244" s="76"/>
      <c r="AB244" s="76"/>
      <c r="AC244" s="76"/>
      <c r="AD244" s="76"/>
      <c r="AE244" s="76"/>
      <c r="AF244" s="76"/>
      <c r="AG244" s="76"/>
      <c r="AH244" s="76"/>
      <c r="AI244" s="76"/>
      <c r="AJ244" s="76"/>
      <c r="AK244" s="76"/>
      <c r="AL244" s="76"/>
      <c r="AM244" s="76"/>
      <c r="AN244" s="76"/>
      <c r="AO244" s="76"/>
      <c r="AP244" s="76"/>
      <c r="AQ244" s="76"/>
      <c r="AR244" s="76"/>
      <c r="AS244" s="76"/>
      <c r="AT244" s="76"/>
      <c r="AU244" s="76"/>
      <c r="AV244" s="76"/>
      <c r="AW244" s="76"/>
      <c r="AX244" s="76"/>
      <c r="AY244" s="76"/>
      <c r="AZ244" s="76"/>
      <c r="BA244" s="76"/>
      <c r="BB244" s="76"/>
      <c r="BC244" s="76"/>
      <c r="BD244" s="76"/>
      <c r="BE244" s="76"/>
      <c r="BF244" s="76"/>
      <c r="BG244" s="76"/>
      <c r="BH244" s="76"/>
      <c r="BI244" s="76"/>
      <c r="BJ244" s="76"/>
      <c r="BK244" s="76"/>
      <c r="BL244" s="76"/>
      <c r="BM244" s="76"/>
      <c r="BN244" s="76"/>
      <c r="BO244" s="76"/>
      <c r="BP244" s="76"/>
      <c r="BQ244" s="76"/>
      <c r="BR244" s="76"/>
      <c r="BS244" s="76"/>
      <c r="BT244" s="76"/>
      <c r="BU244" s="76"/>
      <c r="BV244" s="76"/>
      <c r="BW244" s="76"/>
      <c r="BX244" s="76"/>
      <c r="BY244" s="76"/>
      <c r="BZ244" s="76"/>
      <c r="CA244" s="76"/>
      <c r="CB244" s="76"/>
      <c r="CC244" s="76"/>
      <c r="CD244" s="76"/>
      <c r="CE244" s="76"/>
      <c r="CF244" s="76"/>
      <c r="CG244" s="76"/>
      <c r="CH244" s="76"/>
      <c r="CI244" s="76"/>
      <c r="CJ244" s="76"/>
      <c r="CK244" s="76"/>
      <c r="CL244" s="76"/>
      <c r="CM244" s="76"/>
      <c r="CN244" s="76"/>
      <c r="CO244" s="76"/>
      <c r="CP244" s="76"/>
      <c r="CQ244" s="76"/>
      <c r="CR244" s="76"/>
      <c r="CS244" s="76"/>
      <c r="CT244" s="76"/>
      <c r="CU244" s="76"/>
      <c r="CV244" s="76"/>
      <c r="CW244" s="76"/>
      <c r="CX244" s="76"/>
      <c r="CY244" s="76"/>
      <c r="CZ244" s="76"/>
    </row>
    <row r="245" spans="1:104" s="7" customFormat="1" ht="12.75" customHeight="1">
      <c r="A245" s="70">
        <v>1</v>
      </c>
      <c r="B245" s="70"/>
      <c r="C245" s="70"/>
      <c r="D245" s="70"/>
      <c r="E245" s="70"/>
      <c r="F245" s="72" t="s">
        <v>67</v>
      </c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  <c r="AA245" s="72"/>
      <c r="AB245" s="73" t="s">
        <v>68</v>
      </c>
      <c r="AC245" s="73"/>
      <c r="AD245" s="73"/>
      <c r="AE245" s="73"/>
      <c r="AF245" s="73"/>
      <c r="AG245" s="73"/>
      <c r="AH245" s="73" t="s">
        <v>65</v>
      </c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111">
        <v>100</v>
      </c>
      <c r="AT245" s="111"/>
      <c r="AU245" s="111"/>
      <c r="AV245" s="111"/>
      <c r="AW245" s="111"/>
      <c r="AX245" s="111"/>
      <c r="AY245" s="111"/>
      <c r="AZ245" s="111"/>
      <c r="BA245" s="111"/>
      <c r="BB245" s="111"/>
      <c r="BC245" s="111"/>
      <c r="BD245" s="111"/>
      <c r="BE245" s="111"/>
      <c r="BF245" s="111">
        <f>AS245</f>
        <v>100</v>
      </c>
      <c r="BG245" s="111"/>
      <c r="BH245" s="111"/>
      <c r="BI245" s="111"/>
      <c r="BJ245" s="111"/>
      <c r="BK245" s="111"/>
      <c r="BL245" s="111"/>
      <c r="BM245" s="111"/>
      <c r="BN245" s="111"/>
      <c r="BO245" s="111"/>
      <c r="BP245" s="111"/>
      <c r="BQ245" s="111"/>
      <c r="BR245" s="111"/>
      <c r="BS245" s="111"/>
      <c r="BT245" s="111"/>
      <c r="BU245" s="111"/>
      <c r="BV245" s="111"/>
      <c r="BW245" s="111"/>
      <c r="BX245" s="111"/>
      <c r="BY245" s="111"/>
      <c r="BZ245" s="111"/>
      <c r="CA245" s="111"/>
      <c r="CB245" s="111"/>
      <c r="CC245" s="111"/>
      <c r="CD245" s="111"/>
      <c r="CE245" s="111"/>
      <c r="CF245" s="111"/>
      <c r="CG245" s="111"/>
      <c r="CH245" s="111"/>
      <c r="CI245" s="111"/>
      <c r="CJ245" s="111"/>
      <c r="CK245" s="111"/>
      <c r="CL245" s="111"/>
      <c r="CM245" s="111"/>
      <c r="CN245" s="111"/>
      <c r="CO245" s="111"/>
      <c r="CP245" s="111"/>
      <c r="CQ245" s="111"/>
      <c r="CR245" s="111"/>
      <c r="CS245" s="111"/>
      <c r="CT245" s="111"/>
      <c r="CU245" s="111"/>
      <c r="CV245" s="111"/>
      <c r="CW245" s="111"/>
      <c r="CX245" s="111"/>
      <c r="CY245" s="111"/>
      <c r="CZ245" s="111"/>
    </row>
    <row r="246" spans="1:104" s="7" customFormat="1" ht="17.399999999999999" customHeight="1">
      <c r="A246" s="375" t="s">
        <v>162</v>
      </c>
      <c r="B246" s="375"/>
      <c r="C246" s="375"/>
      <c r="D246" s="375"/>
      <c r="E246" s="375"/>
      <c r="F246" s="297" t="s">
        <v>167</v>
      </c>
      <c r="G246" s="297"/>
      <c r="H246" s="297"/>
      <c r="I246" s="297"/>
      <c r="J246" s="297"/>
      <c r="K246" s="297"/>
      <c r="L246" s="297"/>
      <c r="M246" s="297"/>
      <c r="N246" s="297"/>
      <c r="O246" s="297"/>
      <c r="P246" s="297"/>
      <c r="Q246" s="297"/>
      <c r="R246" s="297"/>
      <c r="S246" s="297"/>
      <c r="T246" s="297"/>
      <c r="U246" s="297"/>
      <c r="V246" s="297"/>
      <c r="W246" s="297"/>
      <c r="X246" s="297"/>
      <c r="Y246" s="297"/>
      <c r="Z246" s="297"/>
      <c r="AA246" s="297"/>
      <c r="AB246" s="297"/>
      <c r="AC246" s="297"/>
      <c r="AD246" s="297"/>
      <c r="AE246" s="297"/>
      <c r="AF246" s="297"/>
      <c r="AG246" s="297"/>
      <c r="AH246" s="297"/>
      <c r="AI246" s="297"/>
      <c r="AJ246" s="297"/>
      <c r="AK246" s="297"/>
      <c r="AL246" s="297"/>
      <c r="AM246" s="297"/>
      <c r="AN246" s="297"/>
      <c r="AO246" s="297"/>
      <c r="AP246" s="297"/>
      <c r="AQ246" s="297"/>
      <c r="AR246" s="297"/>
      <c r="AS246" s="297"/>
      <c r="AT246" s="297"/>
      <c r="AU246" s="297"/>
      <c r="AV246" s="297"/>
      <c r="AW246" s="297"/>
      <c r="AX246" s="297"/>
      <c r="AY246" s="297"/>
      <c r="AZ246" s="297"/>
      <c r="BA246" s="297"/>
      <c r="BB246" s="297"/>
      <c r="BC246" s="297"/>
      <c r="BD246" s="297"/>
      <c r="BE246" s="297"/>
      <c r="BF246" s="297"/>
      <c r="BG246" s="297"/>
      <c r="BH246" s="297"/>
      <c r="BI246" s="297"/>
      <c r="BJ246" s="297"/>
      <c r="BK246" s="297"/>
      <c r="BL246" s="297"/>
      <c r="BM246" s="297"/>
      <c r="BN246" s="297"/>
      <c r="BO246" s="297"/>
      <c r="BP246" s="297"/>
      <c r="BQ246" s="297"/>
      <c r="BR246" s="297"/>
      <c r="BS246" s="297"/>
      <c r="BT246" s="297"/>
      <c r="BU246" s="297"/>
      <c r="BV246" s="297"/>
      <c r="BW246" s="297"/>
      <c r="BX246" s="297"/>
      <c r="BY246" s="297"/>
      <c r="BZ246" s="297"/>
      <c r="CA246" s="297"/>
      <c r="CB246" s="297"/>
      <c r="CC246" s="297"/>
      <c r="CD246" s="297"/>
      <c r="CE246" s="297"/>
      <c r="CF246" s="297"/>
      <c r="CG246" s="297"/>
      <c r="CH246" s="297"/>
      <c r="CI246" s="297"/>
      <c r="CJ246" s="297"/>
      <c r="CK246" s="297"/>
      <c r="CL246" s="297"/>
      <c r="CM246" s="297"/>
      <c r="CN246" s="297"/>
      <c r="CO246" s="297"/>
      <c r="CP246" s="297"/>
      <c r="CQ246" s="297"/>
      <c r="CR246" s="297"/>
      <c r="CS246" s="297"/>
      <c r="CT246" s="297"/>
      <c r="CU246" s="297"/>
      <c r="CV246" s="297"/>
      <c r="CW246" s="297"/>
      <c r="CX246" s="297"/>
      <c r="CY246" s="297"/>
      <c r="CZ246" s="297"/>
    </row>
    <row r="247" spans="1:104" s="7" customFormat="1" ht="12.75" customHeight="1">
      <c r="A247" s="73"/>
      <c r="B247" s="73"/>
      <c r="C247" s="73"/>
      <c r="D247" s="73"/>
      <c r="E247" s="73"/>
      <c r="F247" s="76" t="s">
        <v>55</v>
      </c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  <c r="S247" s="76"/>
      <c r="T247" s="76"/>
      <c r="U247" s="76"/>
      <c r="V247" s="76"/>
      <c r="W247" s="76"/>
      <c r="X247" s="76"/>
      <c r="Y247" s="76"/>
      <c r="Z247" s="76"/>
      <c r="AA247" s="76"/>
      <c r="AB247" s="76"/>
      <c r="AC247" s="76"/>
      <c r="AD247" s="76"/>
      <c r="AE247" s="76"/>
      <c r="AF247" s="76"/>
      <c r="AG247" s="76"/>
      <c r="AH247" s="76"/>
      <c r="AI247" s="76"/>
      <c r="AJ247" s="76"/>
      <c r="AK247" s="76"/>
      <c r="AL247" s="76"/>
      <c r="AM247" s="76"/>
      <c r="AN247" s="76"/>
      <c r="AO247" s="76"/>
      <c r="AP247" s="76"/>
      <c r="AQ247" s="76"/>
      <c r="AR247" s="76"/>
      <c r="AS247" s="76"/>
      <c r="AT247" s="76"/>
      <c r="AU247" s="76"/>
      <c r="AV247" s="76"/>
      <c r="AW247" s="76"/>
      <c r="AX247" s="76"/>
      <c r="AY247" s="76"/>
      <c r="AZ247" s="76"/>
      <c r="BA247" s="76"/>
      <c r="BB247" s="76"/>
      <c r="BC247" s="76"/>
      <c r="BD247" s="76"/>
      <c r="BE247" s="76"/>
      <c r="BF247" s="76"/>
      <c r="BG247" s="76"/>
      <c r="BH247" s="76"/>
      <c r="BI247" s="76"/>
      <c r="BJ247" s="76"/>
      <c r="BK247" s="76"/>
      <c r="BL247" s="76"/>
      <c r="BM247" s="76"/>
      <c r="BN247" s="76"/>
      <c r="BO247" s="76"/>
      <c r="BP247" s="76"/>
      <c r="BQ247" s="76"/>
      <c r="BR247" s="76"/>
      <c r="BS247" s="76"/>
      <c r="BT247" s="76"/>
      <c r="BU247" s="76"/>
      <c r="BV247" s="76"/>
      <c r="BW247" s="76"/>
      <c r="BX247" s="76"/>
      <c r="BY247" s="76"/>
      <c r="BZ247" s="76"/>
      <c r="CA247" s="76"/>
      <c r="CB247" s="76"/>
      <c r="CC247" s="76"/>
      <c r="CD247" s="76"/>
      <c r="CE247" s="76"/>
      <c r="CF247" s="76"/>
      <c r="CG247" s="76"/>
      <c r="CH247" s="76"/>
      <c r="CI247" s="76"/>
      <c r="CJ247" s="76"/>
      <c r="CK247" s="76"/>
      <c r="CL247" s="76"/>
      <c r="CM247" s="76"/>
      <c r="CN247" s="76"/>
      <c r="CO247" s="76"/>
      <c r="CP247" s="76"/>
      <c r="CQ247" s="76"/>
      <c r="CR247" s="76"/>
      <c r="CS247" s="76"/>
      <c r="CT247" s="76"/>
      <c r="CU247" s="76"/>
      <c r="CV247" s="76"/>
      <c r="CW247" s="76"/>
      <c r="CX247" s="76"/>
      <c r="CY247" s="76"/>
      <c r="CZ247" s="76"/>
    </row>
    <row r="248" spans="1:104" s="7" customFormat="1" ht="33.6" customHeight="1">
      <c r="A248" s="70">
        <v>1</v>
      </c>
      <c r="B248" s="70"/>
      <c r="C248" s="70"/>
      <c r="D248" s="70"/>
      <c r="E248" s="70"/>
      <c r="F248" s="71" t="s">
        <v>168</v>
      </c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  <c r="AA248" s="72"/>
      <c r="AB248" s="73" t="s">
        <v>57</v>
      </c>
      <c r="AC248" s="73"/>
      <c r="AD248" s="73"/>
      <c r="AE248" s="73"/>
      <c r="AF248" s="73"/>
      <c r="AG248" s="73"/>
      <c r="AH248" s="81" t="s">
        <v>170</v>
      </c>
      <c r="AI248" s="82"/>
      <c r="AJ248" s="82"/>
      <c r="AK248" s="82"/>
      <c r="AL248" s="82"/>
      <c r="AM248" s="82"/>
      <c r="AN248" s="82"/>
      <c r="AO248" s="82"/>
      <c r="AP248" s="82"/>
      <c r="AQ248" s="82"/>
      <c r="AR248" s="83"/>
      <c r="AS248" s="74">
        <v>2369999</v>
      </c>
      <c r="AT248" s="74"/>
      <c r="AU248" s="74"/>
      <c r="AV248" s="74"/>
      <c r="AW248" s="74"/>
      <c r="AX248" s="74"/>
      <c r="AY248" s="74"/>
      <c r="AZ248" s="79"/>
      <c r="BA248" s="79"/>
      <c r="BB248" s="79"/>
      <c r="BC248" s="79"/>
      <c r="BD248" s="79"/>
      <c r="BE248" s="79"/>
      <c r="BF248" s="74">
        <f>AS248</f>
        <v>2369999</v>
      </c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9"/>
      <c r="BU248" s="79"/>
      <c r="BV248" s="79"/>
      <c r="BW248" s="79"/>
      <c r="BX248" s="79"/>
      <c r="BY248" s="79"/>
      <c r="BZ248" s="74"/>
      <c r="CA248" s="74"/>
      <c r="CB248" s="74"/>
      <c r="CC248" s="74"/>
      <c r="CD248" s="74"/>
      <c r="CE248" s="74"/>
      <c r="CF248" s="74"/>
      <c r="CG248" s="74"/>
      <c r="CH248" s="74"/>
      <c r="CI248" s="74"/>
      <c r="CJ248" s="74"/>
      <c r="CK248" s="74"/>
      <c r="CL248" s="74"/>
      <c r="CM248" s="74"/>
      <c r="CN248" s="79"/>
      <c r="CO248" s="79"/>
      <c r="CP248" s="79"/>
      <c r="CQ248" s="79"/>
      <c r="CR248" s="79"/>
      <c r="CS248" s="79"/>
      <c r="CT248" s="74"/>
      <c r="CU248" s="74"/>
      <c r="CV248" s="74"/>
      <c r="CW248" s="74"/>
      <c r="CX248" s="74"/>
      <c r="CY248" s="74"/>
      <c r="CZ248" s="74"/>
    </row>
    <row r="249" spans="1:104" s="7" customFormat="1" ht="12.75" customHeight="1">
      <c r="A249" s="73"/>
      <c r="B249" s="73"/>
      <c r="C249" s="73"/>
      <c r="D249" s="73"/>
      <c r="E249" s="73"/>
      <c r="F249" s="76" t="s">
        <v>59</v>
      </c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76"/>
      <c r="CB249" s="76"/>
      <c r="CC249" s="76"/>
      <c r="CD249" s="76"/>
      <c r="CE249" s="76"/>
      <c r="CF249" s="76"/>
      <c r="CG249" s="76"/>
      <c r="CH249" s="76"/>
      <c r="CI249" s="76"/>
      <c r="CJ249" s="76"/>
      <c r="CK249" s="76"/>
      <c r="CL249" s="76"/>
      <c r="CM249" s="76"/>
      <c r="CN249" s="76"/>
      <c r="CO249" s="76"/>
      <c r="CP249" s="76"/>
      <c r="CQ249" s="76"/>
      <c r="CR249" s="76"/>
      <c r="CS249" s="76"/>
      <c r="CT249" s="76"/>
      <c r="CU249" s="76"/>
      <c r="CV249" s="76"/>
      <c r="CW249" s="76"/>
      <c r="CX249" s="76"/>
      <c r="CY249" s="76"/>
      <c r="CZ249" s="76"/>
    </row>
    <row r="250" spans="1:104" s="7" customFormat="1" ht="12.75" customHeight="1">
      <c r="A250" s="70">
        <v>1</v>
      </c>
      <c r="B250" s="70"/>
      <c r="C250" s="70"/>
      <c r="D250" s="70"/>
      <c r="E250" s="70"/>
      <c r="F250" s="71" t="s">
        <v>60</v>
      </c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  <c r="AA250" s="72"/>
      <c r="AB250" s="73" t="s">
        <v>61</v>
      </c>
      <c r="AC250" s="73"/>
      <c r="AD250" s="73"/>
      <c r="AE250" s="73"/>
      <c r="AF250" s="73"/>
      <c r="AG250" s="73"/>
      <c r="AH250" s="73" t="s">
        <v>65</v>
      </c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80">
        <v>1</v>
      </c>
      <c r="AT250" s="80"/>
      <c r="AU250" s="80"/>
      <c r="AV250" s="80"/>
      <c r="AW250" s="80"/>
      <c r="AX250" s="80"/>
      <c r="AY250" s="80"/>
      <c r="AZ250" s="79"/>
      <c r="BA250" s="79"/>
      <c r="BB250" s="79"/>
      <c r="BC250" s="79"/>
      <c r="BD250" s="79"/>
      <c r="BE250" s="79"/>
      <c r="BF250" s="80">
        <v>1</v>
      </c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80"/>
      <c r="CB250" s="80"/>
      <c r="CC250" s="80"/>
      <c r="CD250" s="80"/>
      <c r="CE250" s="80"/>
      <c r="CF250" s="80"/>
      <c r="CG250" s="152"/>
      <c r="CH250" s="152"/>
      <c r="CI250" s="152"/>
      <c r="CJ250" s="152"/>
      <c r="CK250" s="152"/>
      <c r="CL250" s="152"/>
      <c r="CM250" s="152"/>
      <c r="CN250" s="79"/>
      <c r="CO250" s="79"/>
      <c r="CP250" s="79"/>
      <c r="CQ250" s="79"/>
      <c r="CR250" s="79"/>
      <c r="CS250" s="79"/>
      <c r="CT250" s="152"/>
      <c r="CU250" s="152"/>
      <c r="CV250" s="152"/>
      <c r="CW250" s="152"/>
      <c r="CX250" s="152"/>
      <c r="CY250" s="152"/>
      <c r="CZ250" s="152"/>
    </row>
    <row r="251" spans="1:104" s="7" customFormat="1" ht="12.75" customHeight="1">
      <c r="A251" s="73"/>
      <c r="B251" s="73"/>
      <c r="C251" s="73"/>
      <c r="D251" s="73"/>
      <c r="E251" s="73"/>
      <c r="F251" s="76" t="s">
        <v>63</v>
      </c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76"/>
      <c r="CB251" s="76"/>
      <c r="CC251" s="76"/>
      <c r="CD251" s="76"/>
      <c r="CE251" s="76"/>
      <c r="CF251" s="76"/>
      <c r="CG251" s="76"/>
      <c r="CH251" s="76"/>
      <c r="CI251" s="76"/>
      <c r="CJ251" s="76"/>
      <c r="CK251" s="76"/>
      <c r="CL251" s="76"/>
      <c r="CM251" s="76"/>
      <c r="CN251" s="76"/>
      <c r="CO251" s="76"/>
      <c r="CP251" s="76"/>
      <c r="CQ251" s="76"/>
      <c r="CR251" s="76"/>
      <c r="CS251" s="76"/>
      <c r="CT251" s="76"/>
      <c r="CU251" s="76"/>
      <c r="CV251" s="76"/>
      <c r="CW251" s="76"/>
      <c r="CX251" s="76"/>
      <c r="CY251" s="76"/>
      <c r="CZ251" s="76"/>
    </row>
    <row r="252" spans="1:104" s="7" customFormat="1" ht="12.75" customHeight="1">
      <c r="A252" s="70">
        <v>1</v>
      </c>
      <c r="B252" s="70"/>
      <c r="C252" s="70"/>
      <c r="D252" s="70"/>
      <c r="E252" s="70"/>
      <c r="F252" s="71" t="s">
        <v>169</v>
      </c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  <c r="AA252" s="72"/>
      <c r="AB252" s="73" t="s">
        <v>57</v>
      </c>
      <c r="AC252" s="73"/>
      <c r="AD252" s="73"/>
      <c r="AE252" s="73"/>
      <c r="AF252" s="73"/>
      <c r="AG252" s="73"/>
      <c r="AH252" s="73" t="s">
        <v>65</v>
      </c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4">
        <f>AS248/AS250</f>
        <v>2369999</v>
      </c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>
        <f>BF248/BF250</f>
        <v>2369999</v>
      </c>
      <c r="BG252" s="74"/>
      <c r="BH252" s="74"/>
      <c r="BI252" s="74"/>
      <c r="BJ252" s="74"/>
      <c r="BK252" s="74"/>
      <c r="BL252" s="74"/>
      <c r="BM252" s="151"/>
      <c r="BN252" s="151"/>
      <c r="BO252" s="151"/>
      <c r="BP252" s="151"/>
      <c r="BQ252" s="151"/>
      <c r="BR252" s="151"/>
      <c r="BS252" s="151"/>
      <c r="BT252" s="74"/>
      <c r="BU252" s="74"/>
      <c r="BV252" s="74"/>
      <c r="BW252" s="74"/>
      <c r="BX252" s="74"/>
      <c r="BY252" s="74"/>
      <c r="BZ252" s="74"/>
      <c r="CA252" s="74"/>
      <c r="CB252" s="74"/>
      <c r="CC252" s="74"/>
      <c r="CD252" s="74"/>
      <c r="CE252" s="74"/>
      <c r="CF252" s="74"/>
      <c r="CG252" s="74"/>
      <c r="CH252" s="74"/>
      <c r="CI252" s="74"/>
      <c r="CJ252" s="74"/>
      <c r="CK252" s="74"/>
      <c r="CL252" s="74"/>
      <c r="CM252" s="74"/>
      <c r="CN252" s="74"/>
      <c r="CO252" s="74"/>
      <c r="CP252" s="74"/>
      <c r="CQ252" s="74"/>
      <c r="CR252" s="74"/>
      <c r="CS252" s="74"/>
      <c r="CT252" s="74"/>
      <c r="CU252" s="74"/>
      <c r="CV252" s="74"/>
      <c r="CW252" s="74"/>
      <c r="CX252" s="74"/>
      <c r="CY252" s="74"/>
      <c r="CZ252" s="74"/>
    </row>
    <row r="253" spans="1:104" s="7" customFormat="1" ht="12.75" customHeight="1">
      <c r="A253" s="73"/>
      <c r="B253" s="73"/>
      <c r="C253" s="73"/>
      <c r="D253" s="73"/>
      <c r="E253" s="73"/>
      <c r="F253" s="76" t="s">
        <v>66</v>
      </c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76"/>
      <c r="CB253" s="76"/>
      <c r="CC253" s="76"/>
      <c r="CD253" s="76"/>
      <c r="CE253" s="76"/>
      <c r="CF253" s="76"/>
      <c r="CG253" s="76"/>
      <c r="CH253" s="76"/>
      <c r="CI253" s="76"/>
      <c r="CJ253" s="76"/>
      <c r="CK253" s="76"/>
      <c r="CL253" s="76"/>
      <c r="CM253" s="76"/>
      <c r="CN253" s="76"/>
      <c r="CO253" s="76"/>
      <c r="CP253" s="76"/>
      <c r="CQ253" s="76"/>
      <c r="CR253" s="76"/>
      <c r="CS253" s="76"/>
      <c r="CT253" s="76"/>
      <c r="CU253" s="76"/>
      <c r="CV253" s="76"/>
      <c r="CW253" s="76"/>
      <c r="CX253" s="76"/>
      <c r="CY253" s="76"/>
      <c r="CZ253" s="76"/>
    </row>
    <row r="254" spans="1:104" s="7" customFormat="1" ht="12.75" customHeight="1">
      <c r="A254" s="70">
        <v>1</v>
      </c>
      <c r="B254" s="70"/>
      <c r="C254" s="70"/>
      <c r="D254" s="70"/>
      <c r="E254" s="70"/>
      <c r="F254" s="72" t="s">
        <v>67</v>
      </c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  <c r="AA254" s="72"/>
      <c r="AB254" s="73" t="s">
        <v>68</v>
      </c>
      <c r="AC254" s="73"/>
      <c r="AD254" s="73"/>
      <c r="AE254" s="73"/>
      <c r="AF254" s="73"/>
      <c r="AG254" s="73"/>
      <c r="AH254" s="73" t="s">
        <v>65</v>
      </c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111">
        <v>100</v>
      </c>
      <c r="AT254" s="111"/>
      <c r="AU254" s="111"/>
      <c r="AV254" s="111"/>
      <c r="AW254" s="111"/>
      <c r="AX254" s="111"/>
      <c r="AY254" s="111"/>
      <c r="AZ254" s="111"/>
      <c r="BA254" s="111"/>
      <c r="BB254" s="111"/>
      <c r="BC254" s="111"/>
      <c r="BD254" s="111"/>
      <c r="BE254" s="111"/>
      <c r="BF254" s="111">
        <v>100</v>
      </c>
      <c r="BG254" s="111"/>
      <c r="BH254" s="111"/>
      <c r="BI254" s="111"/>
      <c r="BJ254" s="111"/>
      <c r="BK254" s="111"/>
      <c r="BL254" s="111"/>
      <c r="BM254" s="111"/>
      <c r="BN254" s="111"/>
      <c r="BO254" s="111"/>
      <c r="BP254" s="111"/>
      <c r="BQ254" s="111"/>
      <c r="BR254" s="111"/>
      <c r="BS254" s="111"/>
      <c r="BT254" s="111"/>
      <c r="BU254" s="111"/>
      <c r="BV254" s="111"/>
      <c r="BW254" s="111"/>
      <c r="BX254" s="111"/>
      <c r="BY254" s="111"/>
      <c r="BZ254" s="111"/>
      <c r="CA254" s="111"/>
      <c r="CB254" s="111"/>
      <c r="CC254" s="111"/>
      <c r="CD254" s="111"/>
      <c r="CE254" s="111"/>
      <c r="CF254" s="111"/>
      <c r="CG254" s="111"/>
      <c r="CH254" s="111"/>
      <c r="CI254" s="111"/>
      <c r="CJ254" s="111"/>
      <c r="CK254" s="111"/>
      <c r="CL254" s="111"/>
      <c r="CM254" s="111"/>
      <c r="CN254" s="111"/>
      <c r="CO254" s="111"/>
      <c r="CP254" s="111"/>
      <c r="CQ254" s="111"/>
      <c r="CR254" s="111"/>
      <c r="CS254" s="111"/>
      <c r="CT254" s="111"/>
      <c r="CU254" s="111"/>
      <c r="CV254" s="111"/>
      <c r="CW254" s="111"/>
      <c r="CX254" s="111"/>
      <c r="CY254" s="111"/>
      <c r="CZ254" s="111"/>
    </row>
    <row r="255" spans="1:104" s="7" customFormat="1" ht="16.2" customHeight="1">
      <c r="A255" s="375" t="s">
        <v>166</v>
      </c>
      <c r="B255" s="375"/>
      <c r="C255" s="375"/>
      <c r="D255" s="375"/>
      <c r="E255" s="375"/>
      <c r="F255" s="297" t="s">
        <v>174</v>
      </c>
      <c r="G255" s="297"/>
      <c r="H255" s="297"/>
      <c r="I255" s="297"/>
      <c r="J255" s="297"/>
      <c r="K255" s="297"/>
      <c r="L255" s="297"/>
      <c r="M255" s="297"/>
      <c r="N255" s="297"/>
      <c r="O255" s="297"/>
      <c r="P255" s="297"/>
      <c r="Q255" s="297"/>
      <c r="R255" s="297"/>
      <c r="S255" s="297"/>
      <c r="T255" s="297"/>
      <c r="U255" s="297"/>
      <c r="V255" s="297"/>
      <c r="W255" s="297"/>
      <c r="X255" s="297"/>
      <c r="Y255" s="297"/>
      <c r="Z255" s="297"/>
      <c r="AA255" s="297"/>
      <c r="AB255" s="297"/>
      <c r="AC255" s="297"/>
      <c r="AD255" s="297"/>
      <c r="AE255" s="297"/>
      <c r="AF255" s="297"/>
      <c r="AG255" s="297"/>
      <c r="AH255" s="297"/>
      <c r="AI255" s="297"/>
      <c r="AJ255" s="297"/>
      <c r="AK255" s="297"/>
      <c r="AL255" s="297"/>
      <c r="AM255" s="297"/>
      <c r="AN255" s="297"/>
      <c r="AO255" s="297"/>
      <c r="AP255" s="297"/>
      <c r="AQ255" s="297"/>
      <c r="AR255" s="297"/>
      <c r="AS255" s="297"/>
      <c r="AT255" s="297"/>
      <c r="AU255" s="297"/>
      <c r="AV255" s="297"/>
      <c r="AW255" s="297"/>
      <c r="AX255" s="297"/>
      <c r="AY255" s="297"/>
      <c r="AZ255" s="297"/>
      <c r="BA255" s="297"/>
      <c r="BB255" s="297"/>
      <c r="BC255" s="297"/>
      <c r="BD255" s="297"/>
      <c r="BE255" s="297"/>
      <c r="BF255" s="297"/>
      <c r="BG255" s="297"/>
      <c r="BH255" s="297"/>
      <c r="BI255" s="297"/>
      <c r="BJ255" s="297"/>
      <c r="BK255" s="297"/>
      <c r="BL255" s="297"/>
      <c r="BM255" s="297"/>
      <c r="BN255" s="297"/>
      <c r="BO255" s="297"/>
      <c r="BP255" s="297"/>
      <c r="BQ255" s="297"/>
      <c r="BR255" s="297"/>
      <c r="BS255" s="297"/>
      <c r="BT255" s="297"/>
      <c r="BU255" s="297"/>
      <c r="BV255" s="297"/>
      <c r="BW255" s="297"/>
      <c r="BX255" s="297"/>
      <c r="BY255" s="297"/>
      <c r="BZ255" s="297"/>
      <c r="CA255" s="297"/>
      <c r="CB255" s="297"/>
      <c r="CC255" s="297"/>
      <c r="CD255" s="297"/>
      <c r="CE255" s="297"/>
      <c r="CF255" s="297"/>
      <c r="CG255" s="297"/>
      <c r="CH255" s="297"/>
      <c r="CI255" s="297"/>
      <c r="CJ255" s="297"/>
      <c r="CK255" s="297"/>
      <c r="CL255" s="297"/>
      <c r="CM255" s="297"/>
      <c r="CN255" s="297"/>
      <c r="CO255" s="297"/>
      <c r="CP255" s="297"/>
      <c r="CQ255" s="297"/>
      <c r="CR255" s="297"/>
      <c r="CS255" s="297"/>
      <c r="CT255" s="297"/>
      <c r="CU255" s="297"/>
      <c r="CV255" s="297"/>
      <c r="CW255" s="297"/>
      <c r="CX255" s="297"/>
      <c r="CY255" s="297"/>
      <c r="CZ255" s="297"/>
    </row>
    <row r="256" spans="1:104" s="7" customFormat="1" ht="12.75" customHeight="1">
      <c r="A256" s="73"/>
      <c r="B256" s="73"/>
      <c r="C256" s="73"/>
      <c r="D256" s="73"/>
      <c r="E256" s="73"/>
      <c r="F256" s="76" t="s">
        <v>55</v>
      </c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76"/>
      <c r="CB256" s="76"/>
      <c r="CC256" s="76"/>
      <c r="CD256" s="76"/>
      <c r="CE256" s="76"/>
      <c r="CF256" s="76"/>
      <c r="CG256" s="76"/>
      <c r="CH256" s="76"/>
      <c r="CI256" s="76"/>
      <c r="CJ256" s="76"/>
      <c r="CK256" s="76"/>
      <c r="CL256" s="76"/>
      <c r="CM256" s="76"/>
      <c r="CN256" s="76"/>
      <c r="CO256" s="76"/>
      <c r="CP256" s="76"/>
      <c r="CQ256" s="76"/>
      <c r="CR256" s="76"/>
      <c r="CS256" s="76"/>
      <c r="CT256" s="76"/>
      <c r="CU256" s="76"/>
      <c r="CV256" s="76"/>
      <c r="CW256" s="76"/>
      <c r="CX256" s="76"/>
      <c r="CY256" s="76"/>
      <c r="CZ256" s="76"/>
    </row>
    <row r="257" spans="1:104" s="7" customFormat="1" ht="33.6" customHeight="1">
      <c r="A257" s="70">
        <v>1</v>
      </c>
      <c r="B257" s="70"/>
      <c r="C257" s="70"/>
      <c r="D257" s="70"/>
      <c r="E257" s="70"/>
      <c r="F257" s="71" t="s">
        <v>175</v>
      </c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3" t="s">
        <v>57</v>
      </c>
      <c r="AC257" s="73"/>
      <c r="AD257" s="73"/>
      <c r="AE257" s="73"/>
      <c r="AF257" s="73"/>
      <c r="AG257" s="73"/>
      <c r="AH257" s="81" t="s">
        <v>170</v>
      </c>
      <c r="AI257" s="82"/>
      <c r="AJ257" s="82"/>
      <c r="AK257" s="82"/>
      <c r="AL257" s="82"/>
      <c r="AM257" s="82"/>
      <c r="AN257" s="82"/>
      <c r="AO257" s="82"/>
      <c r="AP257" s="82"/>
      <c r="AQ257" s="82"/>
      <c r="AR257" s="83"/>
      <c r="AS257" s="74">
        <v>1299999</v>
      </c>
      <c r="AT257" s="74"/>
      <c r="AU257" s="74"/>
      <c r="AV257" s="74"/>
      <c r="AW257" s="74"/>
      <c r="AX257" s="74"/>
      <c r="AY257" s="74"/>
      <c r="AZ257" s="79"/>
      <c r="BA257" s="79"/>
      <c r="BB257" s="79"/>
      <c r="BC257" s="79"/>
      <c r="BD257" s="79"/>
      <c r="BE257" s="79"/>
      <c r="BF257" s="74">
        <f>AS257</f>
        <v>1299999</v>
      </c>
      <c r="BG257" s="74"/>
      <c r="BH257" s="74"/>
      <c r="BI257" s="74"/>
      <c r="BJ257" s="74"/>
      <c r="BK257" s="74"/>
      <c r="BL257" s="74"/>
      <c r="BM257" s="74">
        <v>2000000</v>
      </c>
      <c r="BN257" s="74"/>
      <c r="BO257" s="74"/>
      <c r="BP257" s="74"/>
      <c r="BQ257" s="74"/>
      <c r="BR257" s="74"/>
      <c r="BS257" s="74"/>
      <c r="BT257" s="79"/>
      <c r="BU257" s="79"/>
      <c r="BV257" s="79"/>
      <c r="BW257" s="79"/>
      <c r="BX257" s="79"/>
      <c r="BY257" s="79"/>
      <c r="BZ257" s="74">
        <f>BM257</f>
        <v>2000000</v>
      </c>
      <c r="CA257" s="74"/>
      <c r="CB257" s="74"/>
      <c r="CC257" s="74"/>
      <c r="CD257" s="74"/>
      <c r="CE257" s="74"/>
      <c r="CF257" s="74"/>
      <c r="CG257" s="74">
        <f>CB120</f>
        <v>2000000</v>
      </c>
      <c r="CH257" s="74"/>
      <c r="CI257" s="74"/>
      <c r="CJ257" s="74"/>
      <c r="CK257" s="74"/>
      <c r="CL257" s="74"/>
      <c r="CM257" s="74"/>
      <c r="CN257" s="79"/>
      <c r="CO257" s="79"/>
      <c r="CP257" s="79"/>
      <c r="CQ257" s="79"/>
      <c r="CR257" s="79"/>
      <c r="CS257" s="79"/>
      <c r="CT257" s="74">
        <f>CG257+CN257</f>
        <v>2000000</v>
      </c>
      <c r="CU257" s="74"/>
      <c r="CV257" s="74"/>
      <c r="CW257" s="74"/>
      <c r="CX257" s="74"/>
      <c r="CY257" s="74"/>
      <c r="CZ257" s="74"/>
    </row>
    <row r="258" spans="1:104" s="7" customFormat="1" ht="12.75" customHeight="1">
      <c r="A258" s="73"/>
      <c r="B258" s="73"/>
      <c r="C258" s="73"/>
      <c r="D258" s="73"/>
      <c r="E258" s="73"/>
      <c r="F258" s="76" t="s">
        <v>59</v>
      </c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76"/>
      <c r="CB258" s="76"/>
      <c r="CC258" s="76"/>
      <c r="CD258" s="76"/>
      <c r="CE258" s="76"/>
      <c r="CF258" s="76"/>
      <c r="CG258" s="76"/>
      <c r="CH258" s="76"/>
      <c r="CI258" s="76"/>
      <c r="CJ258" s="76"/>
      <c r="CK258" s="76"/>
      <c r="CL258" s="76"/>
      <c r="CM258" s="76"/>
      <c r="CN258" s="76"/>
      <c r="CO258" s="76"/>
      <c r="CP258" s="76"/>
      <c r="CQ258" s="76"/>
      <c r="CR258" s="76"/>
      <c r="CS258" s="76"/>
      <c r="CT258" s="76"/>
      <c r="CU258" s="76"/>
      <c r="CV258" s="76"/>
      <c r="CW258" s="76"/>
      <c r="CX258" s="76"/>
      <c r="CY258" s="76"/>
      <c r="CZ258" s="76"/>
    </row>
    <row r="259" spans="1:104" s="7" customFormat="1" ht="12.75" customHeight="1">
      <c r="A259" s="70">
        <v>1</v>
      </c>
      <c r="B259" s="70"/>
      <c r="C259" s="70"/>
      <c r="D259" s="70"/>
      <c r="E259" s="70"/>
      <c r="F259" s="71" t="s">
        <v>176</v>
      </c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  <c r="AA259" s="72"/>
      <c r="AB259" s="73" t="s">
        <v>61</v>
      </c>
      <c r="AC259" s="73"/>
      <c r="AD259" s="73"/>
      <c r="AE259" s="73"/>
      <c r="AF259" s="73"/>
      <c r="AG259" s="73"/>
      <c r="AH259" s="73" t="s">
        <v>65</v>
      </c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80">
        <v>31</v>
      </c>
      <c r="AT259" s="80"/>
      <c r="AU259" s="80"/>
      <c r="AV259" s="80"/>
      <c r="AW259" s="80"/>
      <c r="AX259" s="80"/>
      <c r="AY259" s="80"/>
      <c r="AZ259" s="79"/>
      <c r="BA259" s="79"/>
      <c r="BB259" s="79"/>
      <c r="BC259" s="79"/>
      <c r="BD259" s="79"/>
      <c r="BE259" s="79"/>
      <c r="BF259" s="80">
        <f>AS259</f>
        <v>31</v>
      </c>
      <c r="BG259" s="80"/>
      <c r="BH259" s="80"/>
      <c r="BI259" s="80"/>
      <c r="BJ259" s="80"/>
      <c r="BK259" s="80"/>
      <c r="BL259" s="80"/>
      <c r="BM259" s="80">
        <v>134</v>
      </c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>
        <f>BM259</f>
        <v>134</v>
      </c>
      <c r="CA259" s="80"/>
      <c r="CB259" s="80"/>
      <c r="CC259" s="80"/>
      <c r="CD259" s="80"/>
      <c r="CE259" s="80"/>
      <c r="CF259" s="80"/>
      <c r="CG259" s="80">
        <v>154</v>
      </c>
      <c r="CH259" s="80"/>
      <c r="CI259" s="80"/>
      <c r="CJ259" s="80"/>
      <c r="CK259" s="80"/>
      <c r="CL259" s="80"/>
      <c r="CM259" s="80"/>
      <c r="CN259" s="80"/>
      <c r="CO259" s="80"/>
      <c r="CP259" s="80"/>
      <c r="CQ259" s="80"/>
      <c r="CR259" s="80"/>
      <c r="CS259" s="80"/>
      <c r="CT259" s="80">
        <f>CG259+CN259</f>
        <v>154</v>
      </c>
      <c r="CU259" s="80"/>
      <c r="CV259" s="80"/>
      <c r="CW259" s="80"/>
      <c r="CX259" s="80"/>
      <c r="CY259" s="80"/>
      <c r="CZ259" s="80"/>
    </row>
    <row r="260" spans="1:104" s="7" customFormat="1" ht="12.75" customHeight="1">
      <c r="A260" s="73"/>
      <c r="B260" s="73"/>
      <c r="C260" s="73"/>
      <c r="D260" s="73"/>
      <c r="E260" s="73"/>
      <c r="F260" s="76" t="s">
        <v>63</v>
      </c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76"/>
      <c r="CB260" s="76"/>
      <c r="CC260" s="76"/>
      <c r="CD260" s="76"/>
      <c r="CE260" s="76"/>
      <c r="CF260" s="76"/>
      <c r="CG260" s="76"/>
      <c r="CH260" s="76"/>
      <c r="CI260" s="76"/>
      <c r="CJ260" s="76"/>
      <c r="CK260" s="76"/>
      <c r="CL260" s="76"/>
      <c r="CM260" s="76"/>
      <c r="CN260" s="76"/>
      <c r="CO260" s="76"/>
      <c r="CP260" s="76"/>
      <c r="CQ260" s="76"/>
      <c r="CR260" s="76"/>
      <c r="CS260" s="76"/>
      <c r="CT260" s="76"/>
      <c r="CU260" s="76"/>
      <c r="CV260" s="76"/>
      <c r="CW260" s="76"/>
      <c r="CX260" s="76"/>
      <c r="CY260" s="76"/>
      <c r="CZ260" s="76"/>
    </row>
    <row r="261" spans="1:104" s="7" customFormat="1" ht="12.75" customHeight="1">
      <c r="A261" s="70">
        <v>1</v>
      </c>
      <c r="B261" s="70"/>
      <c r="C261" s="70"/>
      <c r="D261" s="70"/>
      <c r="E261" s="70"/>
      <c r="F261" s="71" t="s">
        <v>177</v>
      </c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  <c r="AA261" s="72"/>
      <c r="AB261" s="73" t="s">
        <v>57</v>
      </c>
      <c r="AC261" s="73"/>
      <c r="AD261" s="73"/>
      <c r="AE261" s="73"/>
      <c r="AF261" s="73"/>
      <c r="AG261" s="73"/>
      <c r="AH261" s="73" t="s">
        <v>65</v>
      </c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4">
        <f>AS257/AS259</f>
        <v>41935.451612903227</v>
      </c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>
        <f>BF257/BF259</f>
        <v>41935.451612903227</v>
      </c>
      <c r="BG261" s="74"/>
      <c r="BH261" s="74"/>
      <c r="BI261" s="74"/>
      <c r="BJ261" s="74"/>
      <c r="BK261" s="74"/>
      <c r="BL261" s="74"/>
      <c r="BM261" s="151">
        <f>BM257/BM259</f>
        <v>14925.373134328358</v>
      </c>
      <c r="BN261" s="151"/>
      <c r="BO261" s="151"/>
      <c r="BP261" s="151"/>
      <c r="BQ261" s="151"/>
      <c r="BR261" s="151"/>
      <c r="BS261" s="151"/>
      <c r="BT261" s="74"/>
      <c r="BU261" s="74"/>
      <c r="BV261" s="74"/>
      <c r="BW261" s="74"/>
      <c r="BX261" s="74"/>
      <c r="BY261" s="74"/>
      <c r="BZ261" s="74">
        <f>BZ257/BZ259</f>
        <v>14925.373134328358</v>
      </c>
      <c r="CA261" s="74"/>
      <c r="CB261" s="74"/>
      <c r="CC261" s="74"/>
      <c r="CD261" s="74"/>
      <c r="CE261" s="74"/>
      <c r="CF261" s="74"/>
      <c r="CG261" s="74">
        <f>CG257/CG259</f>
        <v>12987.012987012988</v>
      </c>
      <c r="CH261" s="74"/>
      <c r="CI261" s="74"/>
      <c r="CJ261" s="74"/>
      <c r="CK261" s="74"/>
      <c r="CL261" s="74"/>
      <c r="CM261" s="74"/>
      <c r="CN261" s="74"/>
      <c r="CO261" s="74"/>
      <c r="CP261" s="74"/>
      <c r="CQ261" s="74"/>
      <c r="CR261" s="74"/>
      <c r="CS261" s="74"/>
      <c r="CT261" s="74">
        <f>CT257/CT259</f>
        <v>12987.012987012988</v>
      </c>
      <c r="CU261" s="74"/>
      <c r="CV261" s="74"/>
      <c r="CW261" s="74"/>
      <c r="CX261" s="74"/>
      <c r="CY261" s="74"/>
      <c r="CZ261" s="74"/>
    </row>
    <row r="262" spans="1:104" s="7" customFormat="1" ht="12.75" customHeight="1">
      <c r="A262" s="73"/>
      <c r="B262" s="73"/>
      <c r="C262" s="73"/>
      <c r="D262" s="73"/>
      <c r="E262" s="73"/>
      <c r="F262" s="76" t="s">
        <v>66</v>
      </c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76"/>
      <c r="CB262" s="76"/>
      <c r="CC262" s="76"/>
      <c r="CD262" s="76"/>
      <c r="CE262" s="76"/>
      <c r="CF262" s="76"/>
      <c r="CG262" s="76"/>
      <c r="CH262" s="76"/>
      <c r="CI262" s="76"/>
      <c r="CJ262" s="76"/>
      <c r="CK262" s="76"/>
      <c r="CL262" s="76"/>
      <c r="CM262" s="76"/>
      <c r="CN262" s="76"/>
      <c r="CO262" s="76"/>
      <c r="CP262" s="76"/>
      <c r="CQ262" s="76"/>
      <c r="CR262" s="76"/>
      <c r="CS262" s="76"/>
      <c r="CT262" s="76"/>
      <c r="CU262" s="76"/>
      <c r="CV262" s="76"/>
      <c r="CW262" s="76"/>
      <c r="CX262" s="76"/>
      <c r="CY262" s="76"/>
      <c r="CZ262" s="76"/>
    </row>
    <row r="263" spans="1:104" s="7" customFormat="1" ht="12.75" customHeight="1">
      <c r="A263" s="70">
        <v>1</v>
      </c>
      <c r="B263" s="70"/>
      <c r="C263" s="70"/>
      <c r="D263" s="70"/>
      <c r="E263" s="70"/>
      <c r="F263" s="72" t="s">
        <v>67</v>
      </c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  <c r="AA263" s="72"/>
      <c r="AB263" s="73" t="s">
        <v>68</v>
      </c>
      <c r="AC263" s="73"/>
      <c r="AD263" s="73"/>
      <c r="AE263" s="73"/>
      <c r="AF263" s="73"/>
      <c r="AG263" s="73"/>
      <c r="AH263" s="73" t="s">
        <v>65</v>
      </c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111">
        <v>100</v>
      </c>
      <c r="AT263" s="111"/>
      <c r="AU263" s="111"/>
      <c r="AV263" s="111"/>
      <c r="AW263" s="111"/>
      <c r="AX263" s="111"/>
      <c r="AY263" s="111"/>
      <c r="AZ263" s="111"/>
      <c r="BA263" s="111"/>
      <c r="BB263" s="111"/>
      <c r="BC263" s="111"/>
      <c r="BD263" s="111"/>
      <c r="BE263" s="111"/>
      <c r="BF263" s="111">
        <v>100</v>
      </c>
      <c r="BG263" s="111"/>
      <c r="BH263" s="111"/>
      <c r="BI263" s="111"/>
      <c r="BJ263" s="111"/>
      <c r="BK263" s="111"/>
      <c r="BL263" s="111"/>
      <c r="BM263" s="111">
        <v>100</v>
      </c>
      <c r="BN263" s="111"/>
      <c r="BO263" s="111"/>
      <c r="BP263" s="111"/>
      <c r="BQ263" s="111"/>
      <c r="BR263" s="111"/>
      <c r="BS263" s="111"/>
      <c r="BT263" s="111"/>
      <c r="BU263" s="111"/>
      <c r="BV263" s="111"/>
      <c r="BW263" s="111"/>
      <c r="BX263" s="111"/>
      <c r="BY263" s="111"/>
      <c r="BZ263" s="111">
        <v>100</v>
      </c>
      <c r="CA263" s="111"/>
      <c r="CB263" s="111"/>
      <c r="CC263" s="111"/>
      <c r="CD263" s="111"/>
      <c r="CE263" s="111"/>
      <c r="CF263" s="111"/>
      <c r="CG263" s="111">
        <v>100</v>
      </c>
      <c r="CH263" s="111"/>
      <c r="CI263" s="111"/>
      <c r="CJ263" s="111"/>
      <c r="CK263" s="111"/>
      <c r="CL263" s="111"/>
      <c r="CM263" s="111"/>
      <c r="CN263" s="111"/>
      <c r="CO263" s="111"/>
      <c r="CP263" s="111"/>
      <c r="CQ263" s="111"/>
      <c r="CR263" s="111"/>
      <c r="CS263" s="111"/>
      <c r="CT263" s="111">
        <f>CG263</f>
        <v>100</v>
      </c>
      <c r="CU263" s="111"/>
      <c r="CV263" s="111"/>
      <c r="CW263" s="111"/>
      <c r="CX263" s="111"/>
      <c r="CY263" s="111"/>
      <c r="CZ263" s="111"/>
    </row>
    <row r="264" spans="1:104" s="7" customFormat="1" ht="16.2" customHeight="1">
      <c r="A264" s="375" t="s">
        <v>244</v>
      </c>
      <c r="B264" s="375"/>
      <c r="C264" s="375"/>
      <c r="D264" s="375"/>
      <c r="E264" s="375"/>
      <c r="F264" s="297" t="s">
        <v>243</v>
      </c>
      <c r="G264" s="297"/>
      <c r="H264" s="297"/>
      <c r="I264" s="297"/>
      <c r="J264" s="297"/>
      <c r="K264" s="297"/>
      <c r="L264" s="297"/>
      <c r="M264" s="297"/>
      <c r="N264" s="297"/>
      <c r="O264" s="297"/>
      <c r="P264" s="297"/>
      <c r="Q264" s="297"/>
      <c r="R264" s="297"/>
      <c r="S264" s="297"/>
      <c r="T264" s="297"/>
      <c r="U264" s="297"/>
      <c r="V264" s="297"/>
      <c r="W264" s="297"/>
      <c r="X264" s="297"/>
      <c r="Y264" s="297"/>
      <c r="Z264" s="297"/>
      <c r="AA264" s="297"/>
      <c r="AB264" s="297"/>
      <c r="AC264" s="297"/>
      <c r="AD264" s="297"/>
      <c r="AE264" s="297"/>
      <c r="AF264" s="297"/>
      <c r="AG264" s="297"/>
      <c r="AH264" s="297"/>
      <c r="AI264" s="297"/>
      <c r="AJ264" s="297"/>
      <c r="AK264" s="297"/>
      <c r="AL264" s="297"/>
      <c r="AM264" s="297"/>
      <c r="AN264" s="297"/>
      <c r="AO264" s="297"/>
      <c r="AP264" s="297"/>
      <c r="AQ264" s="297"/>
      <c r="AR264" s="297"/>
      <c r="AS264" s="297"/>
      <c r="AT264" s="297"/>
      <c r="AU264" s="297"/>
      <c r="AV264" s="297"/>
      <c r="AW264" s="297"/>
      <c r="AX264" s="297"/>
      <c r="AY264" s="297"/>
      <c r="AZ264" s="297"/>
      <c r="BA264" s="297"/>
      <c r="BB264" s="297"/>
      <c r="BC264" s="297"/>
      <c r="BD264" s="297"/>
      <c r="BE264" s="297"/>
      <c r="BF264" s="297"/>
      <c r="BG264" s="297"/>
      <c r="BH264" s="297"/>
      <c r="BI264" s="297"/>
      <c r="BJ264" s="297"/>
      <c r="BK264" s="297"/>
      <c r="BL264" s="297"/>
      <c r="BM264" s="297"/>
      <c r="BN264" s="297"/>
      <c r="BO264" s="297"/>
      <c r="BP264" s="297"/>
      <c r="BQ264" s="297"/>
      <c r="BR264" s="297"/>
      <c r="BS264" s="297"/>
      <c r="BT264" s="297"/>
      <c r="BU264" s="297"/>
      <c r="BV264" s="297"/>
      <c r="BW264" s="297"/>
      <c r="BX264" s="297"/>
      <c r="BY264" s="297"/>
      <c r="BZ264" s="297"/>
      <c r="CA264" s="297"/>
      <c r="CB264" s="297"/>
      <c r="CC264" s="297"/>
      <c r="CD264" s="297"/>
      <c r="CE264" s="297"/>
      <c r="CF264" s="297"/>
      <c r="CG264" s="297"/>
      <c r="CH264" s="297"/>
      <c r="CI264" s="297"/>
      <c r="CJ264" s="297"/>
      <c r="CK264" s="297"/>
      <c r="CL264" s="297"/>
      <c r="CM264" s="297"/>
      <c r="CN264" s="297"/>
      <c r="CO264" s="297"/>
      <c r="CP264" s="297"/>
      <c r="CQ264" s="297"/>
      <c r="CR264" s="297"/>
      <c r="CS264" s="297"/>
      <c r="CT264" s="297"/>
      <c r="CU264" s="297"/>
      <c r="CV264" s="297"/>
      <c r="CW264" s="297"/>
      <c r="CX264" s="297"/>
      <c r="CY264" s="297"/>
      <c r="CZ264" s="297"/>
    </row>
    <row r="265" spans="1:104" s="7" customFormat="1" ht="12.75" customHeight="1">
      <c r="A265" s="73"/>
      <c r="B265" s="73"/>
      <c r="C265" s="73"/>
      <c r="D265" s="73"/>
      <c r="E265" s="73"/>
      <c r="F265" s="76" t="s">
        <v>55</v>
      </c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76"/>
      <c r="CB265" s="76"/>
      <c r="CC265" s="76"/>
      <c r="CD265" s="76"/>
      <c r="CE265" s="76"/>
      <c r="CF265" s="76"/>
      <c r="CG265" s="76"/>
      <c r="CH265" s="76"/>
      <c r="CI265" s="76"/>
      <c r="CJ265" s="76"/>
      <c r="CK265" s="76"/>
      <c r="CL265" s="76"/>
      <c r="CM265" s="76"/>
      <c r="CN265" s="76"/>
      <c r="CO265" s="76"/>
      <c r="CP265" s="76"/>
      <c r="CQ265" s="76"/>
      <c r="CR265" s="76"/>
      <c r="CS265" s="76"/>
      <c r="CT265" s="76"/>
      <c r="CU265" s="76"/>
      <c r="CV265" s="76"/>
      <c r="CW265" s="76"/>
      <c r="CX265" s="76"/>
      <c r="CY265" s="76"/>
      <c r="CZ265" s="76"/>
    </row>
    <row r="266" spans="1:104" s="7" customFormat="1" ht="33.6" customHeight="1">
      <c r="A266" s="70">
        <v>1</v>
      </c>
      <c r="B266" s="70"/>
      <c r="C266" s="70"/>
      <c r="D266" s="70"/>
      <c r="E266" s="70"/>
      <c r="F266" s="71" t="s">
        <v>245</v>
      </c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  <c r="AA266" s="72"/>
      <c r="AB266" s="73" t="s">
        <v>57</v>
      </c>
      <c r="AC266" s="73"/>
      <c r="AD266" s="73"/>
      <c r="AE266" s="73"/>
      <c r="AF266" s="73"/>
      <c r="AG266" s="73"/>
      <c r="AH266" s="81" t="s">
        <v>170</v>
      </c>
      <c r="AI266" s="82"/>
      <c r="AJ266" s="82"/>
      <c r="AK266" s="82"/>
      <c r="AL266" s="82"/>
      <c r="AM266" s="82"/>
      <c r="AN266" s="82"/>
      <c r="AO266" s="82"/>
      <c r="AP266" s="82"/>
      <c r="AQ266" s="82"/>
      <c r="AR266" s="83"/>
      <c r="AS266" s="74"/>
      <c r="AT266" s="74"/>
      <c r="AU266" s="74"/>
      <c r="AV266" s="74"/>
      <c r="AW266" s="74"/>
      <c r="AX266" s="74"/>
      <c r="AY266" s="74"/>
      <c r="AZ266" s="79"/>
      <c r="BA266" s="79"/>
      <c r="BB266" s="79"/>
      <c r="BC266" s="79"/>
      <c r="BD266" s="79"/>
      <c r="BE266" s="79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9"/>
      <c r="BU266" s="79"/>
      <c r="BV266" s="79"/>
      <c r="BW266" s="79"/>
      <c r="BX266" s="79"/>
      <c r="BY266" s="79"/>
      <c r="BZ266" s="74"/>
      <c r="CA266" s="74"/>
      <c r="CB266" s="74"/>
      <c r="CC266" s="74"/>
      <c r="CD266" s="74"/>
      <c r="CE266" s="74"/>
      <c r="CF266" s="74"/>
      <c r="CG266" s="74">
        <f>CB121</f>
        <v>2500000</v>
      </c>
      <c r="CH266" s="74"/>
      <c r="CI266" s="74"/>
      <c r="CJ266" s="74"/>
      <c r="CK266" s="74"/>
      <c r="CL266" s="74"/>
      <c r="CM266" s="74"/>
      <c r="CN266" s="79"/>
      <c r="CO266" s="79"/>
      <c r="CP266" s="79"/>
      <c r="CQ266" s="79"/>
      <c r="CR266" s="79"/>
      <c r="CS266" s="79"/>
      <c r="CT266" s="74">
        <f>CG266+CN266</f>
        <v>2500000</v>
      </c>
      <c r="CU266" s="74"/>
      <c r="CV266" s="74"/>
      <c r="CW266" s="74"/>
      <c r="CX266" s="74"/>
      <c r="CY266" s="74"/>
      <c r="CZ266" s="74"/>
    </row>
    <row r="267" spans="1:104" s="7" customFormat="1" ht="12.75" customHeight="1">
      <c r="A267" s="73"/>
      <c r="B267" s="73"/>
      <c r="C267" s="73"/>
      <c r="D267" s="73"/>
      <c r="E267" s="73"/>
      <c r="F267" s="76" t="s">
        <v>59</v>
      </c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76"/>
      <c r="CB267" s="76"/>
      <c r="CC267" s="76"/>
      <c r="CD267" s="76"/>
      <c r="CE267" s="76"/>
      <c r="CF267" s="76"/>
      <c r="CG267" s="76"/>
      <c r="CH267" s="76"/>
      <c r="CI267" s="76"/>
      <c r="CJ267" s="76"/>
      <c r="CK267" s="76"/>
      <c r="CL267" s="76"/>
      <c r="CM267" s="76"/>
      <c r="CN267" s="76"/>
      <c r="CO267" s="76"/>
      <c r="CP267" s="76"/>
      <c r="CQ267" s="76"/>
      <c r="CR267" s="76"/>
      <c r="CS267" s="76"/>
      <c r="CT267" s="76"/>
      <c r="CU267" s="76"/>
      <c r="CV267" s="76"/>
      <c r="CW267" s="76"/>
      <c r="CX267" s="76"/>
      <c r="CY267" s="76"/>
      <c r="CZ267" s="76"/>
    </row>
    <row r="268" spans="1:104" s="7" customFormat="1" ht="12.75" customHeight="1">
      <c r="A268" s="70">
        <v>1</v>
      </c>
      <c r="B268" s="70"/>
      <c r="C268" s="70"/>
      <c r="D268" s="70"/>
      <c r="E268" s="70"/>
      <c r="F268" s="71" t="s">
        <v>247</v>
      </c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3" t="s">
        <v>61</v>
      </c>
      <c r="AC268" s="73"/>
      <c r="AD268" s="73"/>
      <c r="AE268" s="73"/>
      <c r="AF268" s="73"/>
      <c r="AG268" s="73"/>
      <c r="AH268" s="73" t="s">
        <v>65</v>
      </c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80"/>
      <c r="AT268" s="80"/>
      <c r="AU268" s="80"/>
      <c r="AV268" s="80"/>
      <c r="AW268" s="80"/>
      <c r="AX268" s="80"/>
      <c r="AY268" s="80"/>
      <c r="AZ268" s="79"/>
      <c r="BA268" s="79"/>
      <c r="BB268" s="79"/>
      <c r="BC268" s="79"/>
      <c r="BD268" s="79"/>
      <c r="BE268" s="79"/>
      <c r="BF268" s="80"/>
      <c r="BG268" s="80"/>
      <c r="BH268" s="80"/>
      <c r="BI268" s="80"/>
      <c r="BJ268" s="80"/>
      <c r="BK268" s="80"/>
      <c r="BL268" s="80"/>
      <c r="BM268" s="80"/>
      <c r="BN268" s="80"/>
      <c r="BO268" s="80"/>
      <c r="BP268" s="80"/>
      <c r="BQ268" s="80"/>
      <c r="BR268" s="80"/>
      <c r="BS268" s="80"/>
      <c r="BT268" s="80"/>
      <c r="BU268" s="80"/>
      <c r="BV268" s="80"/>
      <c r="BW268" s="80"/>
      <c r="BX268" s="80"/>
      <c r="BY268" s="80"/>
      <c r="BZ268" s="80"/>
      <c r="CA268" s="80"/>
      <c r="CB268" s="80"/>
      <c r="CC268" s="80"/>
      <c r="CD268" s="80"/>
      <c r="CE268" s="80"/>
      <c r="CF268" s="80"/>
      <c r="CG268" s="80">
        <v>52</v>
      </c>
      <c r="CH268" s="80"/>
      <c r="CI268" s="80"/>
      <c r="CJ268" s="80"/>
      <c r="CK268" s="80"/>
      <c r="CL268" s="80"/>
      <c r="CM268" s="80"/>
      <c r="CN268" s="80"/>
      <c r="CO268" s="80"/>
      <c r="CP268" s="80"/>
      <c r="CQ268" s="80"/>
      <c r="CR268" s="80"/>
      <c r="CS268" s="80"/>
      <c r="CT268" s="80">
        <f>CG268+CN268</f>
        <v>52</v>
      </c>
      <c r="CU268" s="80"/>
      <c r="CV268" s="80"/>
      <c r="CW268" s="80"/>
      <c r="CX268" s="80"/>
      <c r="CY268" s="80"/>
      <c r="CZ268" s="80"/>
    </row>
    <row r="269" spans="1:104" s="7" customFormat="1" ht="12.75" customHeight="1">
      <c r="A269" s="73"/>
      <c r="B269" s="73"/>
      <c r="C269" s="73"/>
      <c r="D269" s="73"/>
      <c r="E269" s="73"/>
      <c r="F269" s="76" t="s">
        <v>63</v>
      </c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  <c r="S269" s="76"/>
      <c r="T269" s="76"/>
      <c r="U269" s="76"/>
      <c r="V269" s="76"/>
      <c r="W269" s="76"/>
      <c r="X269" s="76"/>
      <c r="Y269" s="76"/>
      <c r="Z269" s="76"/>
      <c r="AA269" s="76"/>
      <c r="AB269" s="76"/>
      <c r="AC269" s="76"/>
      <c r="AD269" s="76"/>
      <c r="AE269" s="76"/>
      <c r="AF269" s="76"/>
      <c r="AG269" s="76"/>
      <c r="AH269" s="76"/>
      <c r="AI269" s="76"/>
      <c r="AJ269" s="76"/>
      <c r="AK269" s="76"/>
      <c r="AL269" s="76"/>
      <c r="AM269" s="76"/>
      <c r="AN269" s="76"/>
      <c r="AO269" s="76"/>
      <c r="AP269" s="76"/>
      <c r="AQ269" s="76"/>
      <c r="AR269" s="76"/>
      <c r="AS269" s="76"/>
      <c r="AT269" s="76"/>
      <c r="AU269" s="76"/>
      <c r="AV269" s="76"/>
      <c r="AW269" s="76"/>
      <c r="AX269" s="76"/>
      <c r="AY269" s="76"/>
      <c r="AZ269" s="76"/>
      <c r="BA269" s="76"/>
      <c r="BB269" s="76"/>
      <c r="BC269" s="76"/>
      <c r="BD269" s="76"/>
      <c r="BE269" s="76"/>
      <c r="BF269" s="76"/>
      <c r="BG269" s="76"/>
      <c r="BH269" s="76"/>
      <c r="BI269" s="76"/>
      <c r="BJ269" s="76"/>
      <c r="BK269" s="76"/>
      <c r="BL269" s="76"/>
      <c r="BM269" s="76"/>
      <c r="BN269" s="76"/>
      <c r="BO269" s="76"/>
      <c r="BP269" s="76"/>
      <c r="BQ269" s="76"/>
      <c r="BR269" s="76"/>
      <c r="BS269" s="76"/>
      <c r="BT269" s="76"/>
      <c r="BU269" s="76"/>
      <c r="BV269" s="76"/>
      <c r="BW269" s="76"/>
      <c r="BX269" s="76"/>
      <c r="BY269" s="76"/>
      <c r="BZ269" s="76"/>
      <c r="CA269" s="76"/>
      <c r="CB269" s="76"/>
      <c r="CC269" s="76"/>
      <c r="CD269" s="76"/>
      <c r="CE269" s="76"/>
      <c r="CF269" s="76"/>
      <c r="CG269" s="76"/>
      <c r="CH269" s="76"/>
      <c r="CI269" s="76"/>
      <c r="CJ269" s="76"/>
      <c r="CK269" s="76"/>
      <c r="CL269" s="76"/>
      <c r="CM269" s="76"/>
      <c r="CN269" s="76"/>
      <c r="CO269" s="76"/>
      <c r="CP269" s="76"/>
      <c r="CQ269" s="76"/>
      <c r="CR269" s="76"/>
      <c r="CS269" s="76"/>
      <c r="CT269" s="76"/>
      <c r="CU269" s="76"/>
      <c r="CV269" s="76"/>
      <c r="CW269" s="76"/>
      <c r="CX269" s="76"/>
      <c r="CY269" s="76"/>
      <c r="CZ269" s="76"/>
    </row>
    <row r="270" spans="1:104" s="7" customFormat="1" ht="12.75" customHeight="1">
      <c r="A270" s="70">
        <v>1</v>
      </c>
      <c r="B270" s="70"/>
      <c r="C270" s="70"/>
      <c r="D270" s="70"/>
      <c r="E270" s="70"/>
      <c r="F270" s="71" t="s">
        <v>246</v>
      </c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3" t="s">
        <v>57</v>
      </c>
      <c r="AC270" s="73"/>
      <c r="AD270" s="73"/>
      <c r="AE270" s="73"/>
      <c r="AF270" s="73"/>
      <c r="AG270" s="73"/>
      <c r="AH270" s="73" t="s">
        <v>65</v>
      </c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151"/>
      <c r="BN270" s="151"/>
      <c r="BO270" s="151"/>
      <c r="BP270" s="151"/>
      <c r="BQ270" s="151"/>
      <c r="BR270" s="151"/>
      <c r="BS270" s="151"/>
      <c r="BT270" s="74"/>
      <c r="BU270" s="74"/>
      <c r="BV270" s="74"/>
      <c r="BW270" s="74"/>
      <c r="BX270" s="74"/>
      <c r="BY270" s="74"/>
      <c r="BZ270" s="74"/>
      <c r="CA270" s="74"/>
      <c r="CB270" s="74"/>
      <c r="CC270" s="74"/>
      <c r="CD270" s="74"/>
      <c r="CE270" s="74"/>
      <c r="CF270" s="74"/>
      <c r="CG270" s="74">
        <f>CG266/CG268</f>
        <v>48076.923076923078</v>
      </c>
      <c r="CH270" s="74"/>
      <c r="CI270" s="74"/>
      <c r="CJ270" s="74"/>
      <c r="CK270" s="74"/>
      <c r="CL270" s="74"/>
      <c r="CM270" s="74"/>
      <c r="CN270" s="74"/>
      <c r="CO270" s="74"/>
      <c r="CP270" s="74"/>
      <c r="CQ270" s="74"/>
      <c r="CR270" s="74"/>
      <c r="CS270" s="74"/>
      <c r="CT270" s="74">
        <f>CT266/CT268</f>
        <v>48076.923076923078</v>
      </c>
      <c r="CU270" s="74"/>
      <c r="CV270" s="74"/>
      <c r="CW270" s="74"/>
      <c r="CX270" s="74"/>
      <c r="CY270" s="74"/>
      <c r="CZ270" s="74"/>
    </row>
    <row r="271" spans="1:104" s="7" customFormat="1" ht="12.75" customHeight="1">
      <c r="A271" s="73"/>
      <c r="B271" s="73"/>
      <c r="C271" s="73"/>
      <c r="D271" s="73"/>
      <c r="E271" s="73"/>
      <c r="F271" s="76" t="s">
        <v>66</v>
      </c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76"/>
      <c r="CB271" s="76"/>
      <c r="CC271" s="76"/>
      <c r="CD271" s="76"/>
      <c r="CE271" s="76"/>
      <c r="CF271" s="76"/>
      <c r="CG271" s="76"/>
      <c r="CH271" s="76"/>
      <c r="CI271" s="76"/>
      <c r="CJ271" s="76"/>
      <c r="CK271" s="76"/>
      <c r="CL271" s="76"/>
      <c r="CM271" s="76"/>
      <c r="CN271" s="76"/>
      <c r="CO271" s="76"/>
      <c r="CP271" s="76"/>
      <c r="CQ271" s="76"/>
      <c r="CR271" s="76"/>
      <c r="CS271" s="76"/>
      <c r="CT271" s="76"/>
      <c r="CU271" s="76"/>
      <c r="CV271" s="76"/>
      <c r="CW271" s="76"/>
      <c r="CX271" s="76"/>
      <c r="CY271" s="76"/>
      <c r="CZ271" s="76"/>
    </row>
    <row r="272" spans="1:104" s="7" customFormat="1" ht="12.75" customHeight="1">
      <c r="A272" s="70">
        <v>1</v>
      </c>
      <c r="B272" s="70"/>
      <c r="C272" s="70"/>
      <c r="D272" s="70"/>
      <c r="E272" s="70"/>
      <c r="F272" s="72" t="s">
        <v>67</v>
      </c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3" t="s">
        <v>68</v>
      </c>
      <c r="AC272" s="73"/>
      <c r="AD272" s="73"/>
      <c r="AE272" s="73"/>
      <c r="AF272" s="73"/>
      <c r="AG272" s="73"/>
      <c r="AH272" s="73" t="s">
        <v>65</v>
      </c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111"/>
      <c r="AT272" s="111"/>
      <c r="AU272" s="111"/>
      <c r="AV272" s="111"/>
      <c r="AW272" s="111"/>
      <c r="AX272" s="111"/>
      <c r="AY272" s="111"/>
      <c r="AZ272" s="111"/>
      <c r="BA272" s="111"/>
      <c r="BB272" s="111"/>
      <c r="BC272" s="111"/>
      <c r="BD272" s="111"/>
      <c r="BE272" s="111"/>
      <c r="BF272" s="111"/>
      <c r="BG272" s="111"/>
      <c r="BH272" s="111"/>
      <c r="BI272" s="111"/>
      <c r="BJ272" s="111"/>
      <c r="BK272" s="111"/>
      <c r="BL272" s="111"/>
      <c r="BM272" s="111"/>
      <c r="BN272" s="111"/>
      <c r="BO272" s="111"/>
      <c r="BP272" s="111"/>
      <c r="BQ272" s="111"/>
      <c r="BR272" s="111"/>
      <c r="BS272" s="111"/>
      <c r="BT272" s="111"/>
      <c r="BU272" s="111"/>
      <c r="BV272" s="111"/>
      <c r="BW272" s="111"/>
      <c r="BX272" s="111"/>
      <c r="BY272" s="111"/>
      <c r="BZ272" s="111"/>
      <c r="CA272" s="111"/>
      <c r="CB272" s="111"/>
      <c r="CC272" s="111"/>
      <c r="CD272" s="111"/>
      <c r="CE272" s="111"/>
      <c r="CF272" s="111"/>
      <c r="CG272" s="111">
        <v>100</v>
      </c>
      <c r="CH272" s="111"/>
      <c r="CI272" s="111"/>
      <c r="CJ272" s="111"/>
      <c r="CK272" s="111"/>
      <c r="CL272" s="111"/>
      <c r="CM272" s="111"/>
      <c r="CN272" s="111"/>
      <c r="CO272" s="111"/>
      <c r="CP272" s="111"/>
      <c r="CQ272" s="111"/>
      <c r="CR272" s="111"/>
      <c r="CS272" s="111"/>
      <c r="CT272" s="111">
        <f>CG272</f>
        <v>100</v>
      </c>
      <c r="CU272" s="111"/>
      <c r="CV272" s="111"/>
      <c r="CW272" s="111"/>
      <c r="CX272" s="111"/>
      <c r="CY272" s="111"/>
      <c r="CZ272" s="111"/>
    </row>
    <row r="273" spans="1:106" s="22" customFormat="1" ht="17.399999999999999" customHeight="1">
      <c r="A273" s="375" t="s">
        <v>248</v>
      </c>
      <c r="B273" s="375"/>
      <c r="C273" s="375"/>
      <c r="D273" s="375"/>
      <c r="E273" s="375"/>
      <c r="F273" s="297" t="s">
        <v>242</v>
      </c>
      <c r="G273" s="297"/>
      <c r="H273" s="297"/>
      <c r="I273" s="297"/>
      <c r="J273" s="297"/>
      <c r="K273" s="297"/>
      <c r="L273" s="297"/>
      <c r="M273" s="297"/>
      <c r="N273" s="297"/>
      <c r="O273" s="297"/>
      <c r="P273" s="297"/>
      <c r="Q273" s="297"/>
      <c r="R273" s="297"/>
      <c r="S273" s="297"/>
      <c r="T273" s="297"/>
      <c r="U273" s="297"/>
      <c r="V273" s="297"/>
      <c r="W273" s="297"/>
      <c r="X273" s="297"/>
      <c r="Y273" s="297"/>
      <c r="Z273" s="297"/>
      <c r="AA273" s="297"/>
      <c r="AB273" s="297"/>
      <c r="AC273" s="297"/>
      <c r="AD273" s="297"/>
      <c r="AE273" s="297"/>
      <c r="AF273" s="297"/>
      <c r="AG273" s="297"/>
      <c r="AH273" s="297"/>
      <c r="AI273" s="297"/>
      <c r="AJ273" s="297"/>
      <c r="AK273" s="297"/>
      <c r="AL273" s="297"/>
      <c r="AM273" s="297"/>
      <c r="AN273" s="297"/>
      <c r="AO273" s="297"/>
      <c r="AP273" s="297"/>
      <c r="AQ273" s="297"/>
      <c r="AR273" s="297"/>
      <c r="AS273" s="297"/>
      <c r="AT273" s="297"/>
      <c r="AU273" s="297"/>
      <c r="AV273" s="297"/>
      <c r="AW273" s="297"/>
      <c r="AX273" s="297"/>
      <c r="AY273" s="297"/>
      <c r="AZ273" s="297"/>
      <c r="BA273" s="297"/>
      <c r="BB273" s="297"/>
      <c r="BC273" s="297"/>
      <c r="BD273" s="297"/>
      <c r="BE273" s="297"/>
      <c r="BF273" s="297"/>
      <c r="BG273" s="297"/>
      <c r="BH273" s="297"/>
      <c r="BI273" s="297"/>
      <c r="BJ273" s="297"/>
      <c r="BK273" s="297"/>
      <c r="BL273" s="297"/>
      <c r="BM273" s="297"/>
      <c r="BN273" s="297"/>
      <c r="BO273" s="297"/>
      <c r="BP273" s="297"/>
      <c r="BQ273" s="297"/>
      <c r="BR273" s="297"/>
      <c r="BS273" s="297"/>
      <c r="BT273" s="297"/>
      <c r="BU273" s="297"/>
      <c r="BV273" s="297"/>
      <c r="BW273" s="297"/>
      <c r="BX273" s="297"/>
      <c r="BY273" s="297"/>
      <c r="BZ273" s="297"/>
      <c r="CA273" s="297"/>
      <c r="CB273" s="297"/>
      <c r="CC273" s="297"/>
      <c r="CD273" s="297"/>
      <c r="CE273" s="297"/>
      <c r="CF273" s="297"/>
      <c r="CG273" s="297"/>
      <c r="CH273" s="297"/>
      <c r="CI273" s="297"/>
      <c r="CJ273" s="297"/>
      <c r="CK273" s="297"/>
      <c r="CL273" s="297"/>
      <c r="CM273" s="297"/>
      <c r="CN273" s="297"/>
      <c r="CO273" s="297"/>
      <c r="CP273" s="297"/>
      <c r="CQ273" s="297"/>
      <c r="CR273" s="297"/>
      <c r="CS273" s="297"/>
      <c r="CT273" s="297"/>
      <c r="CU273" s="297"/>
      <c r="CV273" s="297"/>
      <c r="CW273" s="297"/>
      <c r="CX273" s="297"/>
      <c r="CY273" s="297"/>
      <c r="CZ273" s="297"/>
    </row>
    <row r="274" spans="1:106" ht="12.75" customHeight="1">
      <c r="A274" s="73"/>
      <c r="B274" s="73"/>
      <c r="C274" s="73"/>
      <c r="D274" s="73"/>
      <c r="E274" s="73"/>
      <c r="F274" s="76" t="s">
        <v>55</v>
      </c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76"/>
      <c r="CB274" s="76"/>
      <c r="CC274" s="76"/>
      <c r="CD274" s="76"/>
      <c r="CE274" s="76"/>
      <c r="CF274" s="76"/>
      <c r="CG274" s="76"/>
      <c r="CH274" s="76"/>
      <c r="CI274" s="76"/>
      <c r="CJ274" s="76"/>
      <c r="CK274" s="76"/>
      <c r="CL274" s="76"/>
      <c r="CM274" s="76"/>
      <c r="CN274" s="76"/>
      <c r="CO274" s="76"/>
      <c r="CP274" s="76"/>
      <c r="CQ274" s="76"/>
      <c r="CR274" s="76"/>
      <c r="CS274" s="76"/>
      <c r="CT274" s="76"/>
      <c r="CU274" s="76"/>
      <c r="CV274" s="76"/>
      <c r="CW274" s="76"/>
      <c r="CX274" s="76"/>
      <c r="CY274" s="76"/>
      <c r="CZ274" s="76"/>
      <c r="DA274" s="2"/>
      <c r="DB274" s="2"/>
    </row>
    <row r="275" spans="1:106" s="7" customFormat="1" ht="31.2" customHeight="1">
      <c r="A275" s="70">
        <v>1</v>
      </c>
      <c r="B275" s="70"/>
      <c r="C275" s="70"/>
      <c r="D275" s="70"/>
      <c r="E275" s="70"/>
      <c r="F275" s="71" t="s">
        <v>249</v>
      </c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  <c r="AA275" s="72"/>
      <c r="AB275" s="73" t="s">
        <v>57</v>
      </c>
      <c r="AC275" s="73"/>
      <c r="AD275" s="73"/>
      <c r="AE275" s="73"/>
      <c r="AF275" s="73"/>
      <c r="AG275" s="73"/>
      <c r="AH275" s="81" t="s">
        <v>170</v>
      </c>
      <c r="AI275" s="82"/>
      <c r="AJ275" s="82"/>
      <c r="AK275" s="82"/>
      <c r="AL275" s="82"/>
      <c r="AM275" s="82"/>
      <c r="AN275" s="82"/>
      <c r="AO275" s="82"/>
      <c r="AP275" s="82"/>
      <c r="AQ275" s="82"/>
      <c r="AR275" s="83"/>
      <c r="AS275" s="74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E275" s="79"/>
      <c r="BF275" s="74"/>
      <c r="BG275" s="79"/>
      <c r="BH275" s="79"/>
      <c r="BI275" s="79"/>
      <c r="BJ275" s="79"/>
      <c r="BK275" s="79"/>
      <c r="BL275" s="79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>
        <f>CB122</f>
        <v>3193961</v>
      </c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>
        <f>CG275+CN275</f>
        <v>3193961</v>
      </c>
      <c r="CU275" s="74"/>
      <c r="CV275" s="74"/>
      <c r="CW275" s="74"/>
      <c r="CX275" s="74"/>
      <c r="CY275" s="74"/>
      <c r="CZ275" s="74"/>
    </row>
    <row r="276" spans="1:106" ht="12.75" customHeight="1">
      <c r="A276" s="73"/>
      <c r="B276" s="73"/>
      <c r="C276" s="73"/>
      <c r="D276" s="73"/>
      <c r="E276" s="73"/>
      <c r="F276" s="76" t="s">
        <v>59</v>
      </c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76"/>
      <c r="CB276" s="76"/>
      <c r="CC276" s="76"/>
      <c r="CD276" s="76"/>
      <c r="CE276" s="76"/>
      <c r="CF276" s="76"/>
      <c r="CG276" s="76"/>
      <c r="CH276" s="76"/>
      <c r="CI276" s="76"/>
      <c r="CJ276" s="76"/>
      <c r="CK276" s="76"/>
      <c r="CL276" s="76"/>
      <c r="CM276" s="76"/>
      <c r="CN276" s="76"/>
      <c r="CO276" s="76"/>
      <c r="CP276" s="76"/>
      <c r="CQ276" s="76"/>
      <c r="CR276" s="76"/>
      <c r="CS276" s="76"/>
      <c r="CT276" s="76"/>
      <c r="CU276" s="76"/>
      <c r="CV276" s="76"/>
      <c r="CW276" s="76"/>
      <c r="CX276" s="76"/>
      <c r="CY276" s="76"/>
      <c r="CZ276" s="76"/>
      <c r="DA276" s="2"/>
      <c r="DB276" s="2"/>
    </row>
    <row r="277" spans="1:106" s="7" customFormat="1" ht="12.75" customHeight="1">
      <c r="A277" s="70">
        <v>1</v>
      </c>
      <c r="B277" s="70"/>
      <c r="C277" s="70"/>
      <c r="D277" s="70"/>
      <c r="E277" s="70"/>
      <c r="F277" s="71" t="s">
        <v>250</v>
      </c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  <c r="AA277" s="72"/>
      <c r="AB277" s="73" t="s">
        <v>61</v>
      </c>
      <c r="AC277" s="73"/>
      <c r="AD277" s="73"/>
      <c r="AE277" s="73"/>
      <c r="AF277" s="73"/>
      <c r="AG277" s="73"/>
      <c r="AH277" s="73" t="s">
        <v>65</v>
      </c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E277" s="79"/>
      <c r="BF277" s="79"/>
      <c r="BG277" s="79"/>
      <c r="BH277" s="79"/>
      <c r="BI277" s="79"/>
      <c r="BJ277" s="79"/>
      <c r="BK277" s="79"/>
      <c r="BL277" s="79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80"/>
      <c r="CB277" s="80"/>
      <c r="CC277" s="80"/>
      <c r="CD277" s="80"/>
      <c r="CE277" s="80"/>
      <c r="CF277" s="80"/>
      <c r="CG277" s="79">
        <v>12</v>
      </c>
      <c r="CH277" s="79"/>
      <c r="CI277" s="79"/>
      <c r="CJ277" s="79"/>
      <c r="CK277" s="79"/>
      <c r="CL277" s="79"/>
      <c r="CM277" s="79"/>
      <c r="CN277" s="79"/>
      <c r="CO277" s="79"/>
      <c r="CP277" s="79"/>
      <c r="CQ277" s="79"/>
      <c r="CR277" s="79"/>
      <c r="CS277" s="79"/>
      <c r="CT277" s="79">
        <f>CG277</f>
        <v>12</v>
      </c>
      <c r="CU277" s="79"/>
      <c r="CV277" s="79"/>
      <c r="CW277" s="79"/>
      <c r="CX277" s="79"/>
      <c r="CY277" s="79"/>
      <c r="CZ277" s="79"/>
    </row>
    <row r="278" spans="1:106" ht="12.75" customHeight="1">
      <c r="A278" s="73"/>
      <c r="B278" s="73"/>
      <c r="C278" s="73"/>
      <c r="D278" s="73"/>
      <c r="E278" s="73"/>
      <c r="F278" s="76" t="s">
        <v>63</v>
      </c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76"/>
      <c r="CB278" s="76"/>
      <c r="CC278" s="76"/>
      <c r="CD278" s="76"/>
      <c r="CE278" s="76"/>
      <c r="CF278" s="76"/>
      <c r="CG278" s="76"/>
      <c r="CH278" s="76"/>
      <c r="CI278" s="76"/>
      <c r="CJ278" s="76"/>
      <c r="CK278" s="76"/>
      <c r="CL278" s="76"/>
      <c r="CM278" s="76"/>
      <c r="CN278" s="76"/>
      <c r="CO278" s="76"/>
      <c r="CP278" s="76"/>
      <c r="CQ278" s="76"/>
      <c r="CR278" s="76"/>
      <c r="CS278" s="76"/>
      <c r="CT278" s="76"/>
      <c r="CU278" s="76"/>
      <c r="CV278" s="76"/>
      <c r="CW278" s="76"/>
      <c r="CX278" s="76"/>
      <c r="CY278" s="76"/>
      <c r="CZ278" s="76"/>
      <c r="DA278" s="2"/>
      <c r="DB278" s="2"/>
    </row>
    <row r="279" spans="1:106" s="7" customFormat="1" ht="21.75" customHeight="1">
      <c r="A279" s="70">
        <v>1</v>
      </c>
      <c r="B279" s="70"/>
      <c r="C279" s="70"/>
      <c r="D279" s="70"/>
      <c r="E279" s="70"/>
      <c r="F279" s="71" t="s">
        <v>251</v>
      </c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3" t="s">
        <v>57</v>
      </c>
      <c r="AC279" s="73"/>
      <c r="AD279" s="73"/>
      <c r="AE279" s="73"/>
      <c r="AF279" s="73"/>
      <c r="AG279" s="73"/>
      <c r="AH279" s="73" t="s">
        <v>65</v>
      </c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74"/>
      <c r="CB279" s="74"/>
      <c r="CC279" s="74"/>
      <c r="CD279" s="74"/>
      <c r="CE279" s="74"/>
      <c r="CF279" s="74"/>
      <c r="CG279" s="74">
        <f>CG275/CG277/12</f>
        <v>22180.284722222223</v>
      </c>
      <c r="CH279" s="74"/>
      <c r="CI279" s="74"/>
      <c r="CJ279" s="74"/>
      <c r="CK279" s="74"/>
      <c r="CL279" s="74"/>
      <c r="CM279" s="74"/>
      <c r="CN279" s="74"/>
      <c r="CO279" s="74"/>
      <c r="CP279" s="74"/>
      <c r="CQ279" s="74"/>
      <c r="CR279" s="74"/>
      <c r="CS279" s="74"/>
      <c r="CT279" s="74">
        <f>CT275/CT277/12</f>
        <v>22180.284722222223</v>
      </c>
      <c r="CU279" s="74"/>
      <c r="CV279" s="74"/>
      <c r="CW279" s="74"/>
      <c r="CX279" s="74"/>
      <c r="CY279" s="74"/>
      <c r="CZ279" s="74"/>
    </row>
    <row r="280" spans="1:106" ht="12.75" customHeight="1">
      <c r="A280" s="73"/>
      <c r="B280" s="73"/>
      <c r="C280" s="73"/>
      <c r="D280" s="73"/>
      <c r="E280" s="73"/>
      <c r="F280" s="76" t="s">
        <v>66</v>
      </c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76"/>
      <c r="CB280" s="76"/>
      <c r="CC280" s="76"/>
      <c r="CD280" s="76"/>
      <c r="CE280" s="76"/>
      <c r="CF280" s="76"/>
      <c r="CG280" s="76"/>
      <c r="CH280" s="76"/>
      <c r="CI280" s="76"/>
      <c r="CJ280" s="76"/>
      <c r="CK280" s="76"/>
      <c r="CL280" s="76"/>
      <c r="CM280" s="76"/>
      <c r="CN280" s="76"/>
      <c r="CO280" s="76"/>
      <c r="CP280" s="76"/>
      <c r="CQ280" s="76"/>
      <c r="CR280" s="76"/>
      <c r="CS280" s="76"/>
      <c r="CT280" s="76"/>
      <c r="CU280" s="76"/>
      <c r="CV280" s="76"/>
      <c r="CW280" s="76"/>
      <c r="CX280" s="76"/>
      <c r="CY280" s="76"/>
      <c r="CZ280" s="76"/>
      <c r="DA280" s="2"/>
      <c r="DB280" s="2"/>
    </row>
    <row r="281" spans="1:106" s="7" customFormat="1" ht="12.75" customHeight="1">
      <c r="A281" s="70">
        <v>1</v>
      </c>
      <c r="B281" s="70"/>
      <c r="C281" s="70"/>
      <c r="D281" s="70"/>
      <c r="E281" s="70"/>
      <c r="F281" s="72" t="s">
        <v>67</v>
      </c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  <c r="AA281" s="72"/>
      <c r="AB281" s="73" t="s">
        <v>68</v>
      </c>
      <c r="AC281" s="73"/>
      <c r="AD281" s="73"/>
      <c r="AE281" s="73"/>
      <c r="AF281" s="73"/>
      <c r="AG281" s="73"/>
      <c r="AH281" s="73" t="s">
        <v>65</v>
      </c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111"/>
      <c r="AT281" s="111"/>
      <c r="AU281" s="111"/>
      <c r="AV281" s="111"/>
      <c r="AW281" s="111"/>
      <c r="AX281" s="111"/>
      <c r="AY281" s="111"/>
      <c r="AZ281" s="111"/>
      <c r="BA281" s="111"/>
      <c r="BB281" s="111"/>
      <c r="BC281" s="111"/>
      <c r="BD281" s="111"/>
      <c r="BE281" s="111"/>
      <c r="BF281" s="111"/>
      <c r="BG281" s="111"/>
      <c r="BH281" s="111"/>
      <c r="BI281" s="111"/>
      <c r="BJ281" s="111"/>
      <c r="BK281" s="111"/>
      <c r="BL281" s="111"/>
      <c r="BM281" s="111"/>
      <c r="BN281" s="111"/>
      <c r="BO281" s="111"/>
      <c r="BP281" s="111"/>
      <c r="BQ281" s="111"/>
      <c r="BR281" s="111"/>
      <c r="BS281" s="111"/>
      <c r="BT281" s="111"/>
      <c r="BU281" s="111"/>
      <c r="BV281" s="111"/>
      <c r="BW281" s="111"/>
      <c r="BX281" s="111"/>
      <c r="BY281" s="111"/>
      <c r="BZ281" s="111"/>
      <c r="CA281" s="111"/>
      <c r="CB281" s="111"/>
      <c r="CC281" s="111"/>
      <c r="CD281" s="111"/>
      <c r="CE281" s="111"/>
      <c r="CF281" s="111"/>
      <c r="CG281" s="111">
        <v>100</v>
      </c>
      <c r="CH281" s="111"/>
      <c r="CI281" s="111"/>
      <c r="CJ281" s="111"/>
      <c r="CK281" s="111"/>
      <c r="CL281" s="111"/>
      <c r="CM281" s="111"/>
      <c r="CN281" s="111"/>
      <c r="CO281" s="111"/>
      <c r="CP281" s="111"/>
      <c r="CQ281" s="111"/>
      <c r="CR281" s="111"/>
      <c r="CS281" s="111"/>
      <c r="CT281" s="111">
        <f>CG281</f>
        <v>100</v>
      </c>
      <c r="CU281" s="111"/>
      <c r="CV281" s="111"/>
      <c r="CW281" s="111"/>
      <c r="CX281" s="111"/>
      <c r="CY281" s="111"/>
      <c r="CZ281" s="111"/>
    </row>
    <row r="282" spans="1:106" s="7" customFormat="1" ht="12.75" customHeight="1">
      <c r="A282" s="56"/>
      <c r="B282" s="56"/>
      <c r="C282" s="56"/>
      <c r="D282" s="56"/>
      <c r="E282" s="56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66"/>
      <c r="AT282" s="66"/>
      <c r="AU282" s="66"/>
      <c r="AV282" s="66"/>
      <c r="AW282" s="66"/>
      <c r="AX282" s="66"/>
      <c r="AY282" s="66"/>
      <c r="AZ282" s="66"/>
      <c r="BA282" s="66"/>
      <c r="BB282" s="66"/>
      <c r="BC282" s="66"/>
      <c r="BD282" s="66"/>
      <c r="BE282" s="66"/>
      <c r="BF282" s="66"/>
      <c r="BG282" s="66"/>
      <c r="BH282" s="66"/>
      <c r="BI282" s="66"/>
      <c r="BJ282" s="66"/>
      <c r="BK282" s="66"/>
      <c r="BL282" s="66"/>
      <c r="BM282" s="66"/>
      <c r="BN282" s="66"/>
      <c r="BO282" s="66"/>
      <c r="BP282" s="66"/>
      <c r="BQ282" s="66"/>
      <c r="BR282" s="66"/>
      <c r="BS282" s="66"/>
      <c r="BT282" s="66"/>
      <c r="BU282" s="66"/>
      <c r="BV282" s="66"/>
      <c r="BW282" s="66"/>
      <c r="BX282" s="66"/>
      <c r="BY282" s="66"/>
      <c r="BZ282" s="66"/>
      <c r="CA282" s="66"/>
      <c r="CB282" s="66"/>
      <c r="CC282" s="66"/>
      <c r="CD282" s="66"/>
      <c r="CE282" s="66"/>
      <c r="CF282" s="66"/>
      <c r="CG282" s="66"/>
      <c r="CH282" s="66"/>
      <c r="CI282" s="66"/>
      <c r="CJ282" s="66"/>
      <c r="CK282" s="66"/>
      <c r="CL282" s="66"/>
      <c r="CM282" s="66"/>
      <c r="CN282" s="66"/>
      <c r="CO282" s="66"/>
      <c r="CP282" s="66"/>
      <c r="CQ282" s="66"/>
      <c r="CR282" s="66"/>
      <c r="CS282" s="66"/>
      <c r="CT282" s="66"/>
      <c r="CU282" s="66"/>
      <c r="CV282" s="66"/>
      <c r="CW282" s="66"/>
      <c r="CX282" s="66"/>
      <c r="CY282" s="66"/>
      <c r="CZ282" s="66"/>
    </row>
    <row r="283" spans="1:106" s="7" customFormat="1" ht="12.75" hidden="1" customHeight="1">
      <c r="A283" s="56"/>
      <c r="B283" s="56"/>
      <c r="C283" s="56"/>
      <c r="D283" s="56"/>
      <c r="E283" s="56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66"/>
      <c r="AT283" s="66"/>
      <c r="AU283" s="66"/>
      <c r="AV283" s="66"/>
      <c r="AW283" s="66"/>
      <c r="AX283" s="66"/>
      <c r="AY283" s="66"/>
      <c r="AZ283" s="66"/>
      <c r="BA283" s="66"/>
      <c r="BB283" s="66"/>
      <c r="BC283" s="66"/>
      <c r="BD283" s="66"/>
      <c r="BE283" s="66"/>
      <c r="BF283" s="66"/>
      <c r="BG283" s="66"/>
      <c r="BH283" s="66"/>
      <c r="BI283" s="66"/>
      <c r="BJ283" s="66"/>
      <c r="BK283" s="66"/>
      <c r="BL283" s="66"/>
      <c r="BM283" s="66"/>
      <c r="BN283" s="66"/>
      <c r="BO283" s="66"/>
      <c r="BP283" s="66"/>
      <c r="BQ283" s="66"/>
      <c r="BR283" s="66"/>
      <c r="BS283" s="66"/>
      <c r="BT283" s="66"/>
      <c r="BU283" s="66"/>
      <c r="BV283" s="66"/>
      <c r="BW283" s="66"/>
      <c r="BX283" s="66"/>
      <c r="BY283" s="66"/>
      <c r="BZ283" s="66"/>
      <c r="CA283" s="66"/>
      <c r="CB283" s="66"/>
      <c r="CC283" s="66"/>
      <c r="CD283" s="66"/>
      <c r="CE283" s="66"/>
      <c r="CF283" s="66"/>
      <c r="CG283" s="66"/>
      <c r="CH283" s="66"/>
      <c r="CI283" s="66"/>
      <c r="CJ283" s="66"/>
      <c r="CK283" s="66"/>
      <c r="CL283" s="66"/>
      <c r="CM283" s="66"/>
      <c r="CN283" s="66"/>
      <c r="CO283" s="66"/>
      <c r="CP283" s="66"/>
      <c r="CQ283" s="66"/>
      <c r="CR283" s="66"/>
      <c r="CS283" s="66"/>
      <c r="CT283" s="66"/>
      <c r="CU283" s="66"/>
      <c r="CV283" s="66"/>
      <c r="CW283" s="66"/>
      <c r="CX283" s="66"/>
      <c r="CY283" s="66"/>
      <c r="CZ283" s="66"/>
    </row>
    <row r="284" spans="1:106" s="7" customFormat="1" ht="12.75" hidden="1" customHeight="1">
      <c r="A284" s="56"/>
      <c r="B284" s="56"/>
      <c r="C284" s="56"/>
      <c r="D284" s="56"/>
      <c r="E284" s="56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66"/>
      <c r="AT284" s="66"/>
      <c r="AU284" s="66"/>
      <c r="AV284" s="66"/>
      <c r="AW284" s="66"/>
      <c r="AX284" s="66"/>
      <c r="AY284" s="66"/>
      <c r="AZ284" s="66"/>
      <c r="BA284" s="66"/>
      <c r="BB284" s="66"/>
      <c r="BC284" s="66"/>
      <c r="BD284" s="66"/>
      <c r="BE284" s="66"/>
      <c r="BF284" s="66"/>
      <c r="BG284" s="66"/>
      <c r="BH284" s="66"/>
      <c r="BI284" s="66"/>
      <c r="BJ284" s="66"/>
      <c r="BK284" s="66"/>
      <c r="BL284" s="66"/>
      <c r="BM284" s="66"/>
      <c r="BN284" s="66"/>
      <c r="BO284" s="66"/>
      <c r="BP284" s="66"/>
      <c r="BQ284" s="66"/>
      <c r="BR284" s="66"/>
      <c r="BS284" s="66"/>
      <c r="BT284" s="66"/>
      <c r="BU284" s="66"/>
      <c r="BV284" s="66"/>
      <c r="BW284" s="66"/>
      <c r="BX284" s="66"/>
      <c r="BY284" s="66"/>
      <c r="BZ284" s="66"/>
      <c r="CA284" s="66"/>
      <c r="CB284" s="66"/>
      <c r="CC284" s="66"/>
      <c r="CD284" s="66"/>
      <c r="CE284" s="66"/>
      <c r="CF284" s="66"/>
      <c r="CG284" s="66"/>
      <c r="CH284" s="66"/>
      <c r="CI284" s="66"/>
      <c r="CJ284" s="66"/>
      <c r="CK284" s="66"/>
      <c r="CL284" s="66"/>
      <c r="CM284" s="66"/>
      <c r="CN284" s="66"/>
      <c r="CO284" s="66"/>
      <c r="CP284" s="66"/>
      <c r="CQ284" s="66"/>
      <c r="CR284" s="66"/>
      <c r="CS284" s="66"/>
      <c r="CT284" s="66"/>
      <c r="CU284" s="66"/>
      <c r="CV284" s="66"/>
      <c r="CW284" s="66"/>
      <c r="CX284" s="66"/>
      <c r="CY284" s="66"/>
      <c r="CZ284" s="66"/>
    </row>
    <row r="285" spans="1:106" s="7" customFormat="1" ht="12.75" hidden="1" customHeight="1">
      <c r="A285" s="56"/>
      <c r="B285" s="56"/>
      <c r="C285" s="56"/>
      <c r="D285" s="56"/>
      <c r="E285" s="56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66"/>
      <c r="AT285" s="66"/>
      <c r="AU285" s="66"/>
      <c r="AV285" s="66"/>
      <c r="AW285" s="66"/>
      <c r="AX285" s="66"/>
      <c r="AY285" s="66"/>
      <c r="AZ285" s="66"/>
      <c r="BA285" s="66"/>
      <c r="BB285" s="66"/>
      <c r="BC285" s="66"/>
      <c r="BD285" s="66"/>
      <c r="BE285" s="66"/>
      <c r="BF285" s="66"/>
      <c r="BG285" s="66"/>
      <c r="BH285" s="66"/>
      <c r="BI285" s="66"/>
      <c r="BJ285" s="66"/>
      <c r="BK285" s="66"/>
      <c r="BL285" s="66"/>
      <c r="BM285" s="66"/>
      <c r="BN285" s="66"/>
      <c r="BO285" s="66"/>
      <c r="BP285" s="66"/>
      <c r="BQ285" s="66"/>
      <c r="BR285" s="66"/>
      <c r="BS285" s="66"/>
      <c r="BT285" s="66"/>
      <c r="BU285" s="66"/>
      <c r="BV285" s="66"/>
      <c r="BW285" s="66"/>
      <c r="BX285" s="66"/>
      <c r="BY285" s="66"/>
      <c r="BZ285" s="66"/>
      <c r="CA285" s="66"/>
      <c r="CB285" s="66"/>
      <c r="CC285" s="66"/>
      <c r="CD285" s="66"/>
      <c r="CE285" s="66"/>
      <c r="CF285" s="66"/>
      <c r="CG285" s="66"/>
      <c r="CH285" s="66"/>
      <c r="CI285" s="66"/>
      <c r="CJ285" s="66"/>
      <c r="CK285" s="66"/>
      <c r="CL285" s="66"/>
      <c r="CM285" s="66"/>
      <c r="CN285" s="66"/>
      <c r="CO285" s="66"/>
      <c r="CP285" s="66"/>
      <c r="CQ285" s="66"/>
      <c r="CR285" s="66"/>
      <c r="CS285" s="66"/>
      <c r="CT285" s="66"/>
      <c r="CU285" s="66"/>
      <c r="CV285" s="66"/>
      <c r="CW285" s="66"/>
      <c r="CX285" s="66"/>
      <c r="CY285" s="66"/>
      <c r="CZ285" s="66"/>
    </row>
    <row r="286" spans="1:106" s="7" customFormat="1" ht="12.75" hidden="1" customHeight="1">
      <c r="A286" s="56"/>
      <c r="B286" s="56"/>
      <c r="C286" s="56"/>
      <c r="D286" s="56"/>
      <c r="E286" s="56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66"/>
      <c r="AT286" s="66"/>
      <c r="AU286" s="66"/>
      <c r="AV286" s="66"/>
      <c r="AW286" s="66"/>
      <c r="AX286" s="66"/>
      <c r="AY286" s="66"/>
      <c r="AZ286" s="66"/>
      <c r="BA286" s="66"/>
      <c r="BB286" s="66"/>
      <c r="BC286" s="66"/>
      <c r="BD286" s="66"/>
      <c r="BE286" s="66"/>
      <c r="BF286" s="66"/>
      <c r="BG286" s="66"/>
      <c r="BH286" s="66"/>
      <c r="BI286" s="66"/>
      <c r="BJ286" s="66"/>
      <c r="BK286" s="66"/>
      <c r="BL286" s="66"/>
      <c r="BM286" s="66"/>
      <c r="BN286" s="66"/>
      <c r="BO286" s="66"/>
      <c r="BP286" s="66"/>
      <c r="BQ286" s="66"/>
      <c r="BR286" s="66"/>
      <c r="BS286" s="66"/>
      <c r="BT286" s="66"/>
      <c r="BU286" s="66"/>
      <c r="BV286" s="66"/>
      <c r="BW286" s="66"/>
      <c r="BX286" s="66"/>
      <c r="BY286" s="66"/>
      <c r="BZ286" s="66"/>
      <c r="CA286" s="66"/>
      <c r="CB286" s="66"/>
      <c r="CC286" s="66"/>
      <c r="CD286" s="66"/>
      <c r="CE286" s="66"/>
      <c r="CF286" s="66"/>
      <c r="CG286" s="66"/>
      <c r="CH286" s="66"/>
      <c r="CI286" s="66"/>
      <c r="CJ286" s="66"/>
      <c r="CK286" s="66"/>
      <c r="CL286" s="66"/>
      <c r="CM286" s="66"/>
      <c r="CN286" s="66"/>
      <c r="CO286" s="66"/>
      <c r="CP286" s="66"/>
      <c r="CQ286" s="66"/>
      <c r="CR286" s="66"/>
      <c r="CS286" s="66"/>
      <c r="CT286" s="66"/>
      <c r="CU286" s="66"/>
      <c r="CV286" s="66"/>
      <c r="CW286" s="66"/>
      <c r="CX286" s="66"/>
      <c r="CY286" s="66"/>
      <c r="CZ286" s="66"/>
    </row>
    <row r="287" spans="1:106" s="7" customFormat="1" ht="12.75" customHeight="1">
      <c r="A287" s="56"/>
      <c r="B287" s="56"/>
      <c r="C287" s="56"/>
      <c r="D287" s="56"/>
      <c r="E287" s="56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66"/>
      <c r="AT287" s="66"/>
      <c r="AU287" s="66"/>
      <c r="AV287" s="66"/>
      <c r="AW287" s="66"/>
      <c r="AX287" s="66"/>
      <c r="AY287" s="66"/>
      <c r="AZ287" s="66"/>
      <c r="BA287" s="66"/>
      <c r="BB287" s="66"/>
      <c r="BC287" s="66"/>
      <c r="BD287" s="66"/>
      <c r="BE287" s="66"/>
      <c r="BF287" s="66"/>
      <c r="BG287" s="66"/>
      <c r="BH287" s="66"/>
      <c r="BI287" s="66"/>
      <c r="BJ287" s="66"/>
      <c r="BK287" s="66"/>
      <c r="BL287" s="66"/>
      <c r="BM287" s="66"/>
      <c r="BN287" s="66"/>
      <c r="BO287" s="66"/>
      <c r="BP287" s="66"/>
      <c r="BQ287" s="66"/>
      <c r="BR287" s="66"/>
      <c r="BS287" s="66"/>
      <c r="BT287" s="66"/>
      <c r="BU287" s="66"/>
      <c r="BV287" s="66"/>
      <c r="BW287" s="66"/>
      <c r="BX287" s="66"/>
      <c r="BY287" s="66"/>
      <c r="BZ287" s="66"/>
      <c r="CA287" s="66"/>
      <c r="CB287" s="66"/>
      <c r="CC287" s="66"/>
      <c r="CD287" s="66"/>
      <c r="CE287" s="66"/>
      <c r="CF287" s="66"/>
      <c r="CG287" s="66"/>
      <c r="CH287" s="66"/>
      <c r="CI287" s="66"/>
      <c r="CJ287" s="66"/>
      <c r="CK287" s="66"/>
      <c r="CL287" s="66"/>
      <c r="CM287" s="66"/>
      <c r="CN287" s="66"/>
      <c r="CO287" s="66"/>
      <c r="CP287" s="66"/>
      <c r="CQ287" s="66"/>
      <c r="CR287" s="66"/>
      <c r="CS287" s="66"/>
      <c r="CT287" s="66"/>
      <c r="CU287" s="66"/>
      <c r="CV287" s="66"/>
      <c r="CW287" s="66"/>
      <c r="CX287" s="66"/>
      <c r="CY287" s="66"/>
      <c r="CZ287" s="66"/>
    </row>
    <row r="288" spans="1:106" s="7" customFormat="1" ht="12.6" customHeight="1">
      <c r="A288" s="366"/>
      <c r="B288" s="366"/>
      <c r="C288" s="366"/>
      <c r="D288" s="366"/>
      <c r="E288" s="366"/>
      <c r="F288" s="366"/>
      <c r="G288" s="366"/>
      <c r="H288" s="366"/>
      <c r="I288" s="366"/>
      <c r="J288" s="366"/>
      <c r="K288" s="366"/>
      <c r="L288" s="366"/>
      <c r="M288" s="366"/>
      <c r="N288" s="366"/>
      <c r="O288" s="366"/>
      <c r="P288" s="366"/>
      <c r="Q288" s="366"/>
      <c r="R288" s="366"/>
      <c r="S288" s="366"/>
      <c r="T288" s="366"/>
      <c r="U288" s="366"/>
      <c r="V288" s="366"/>
      <c r="W288" s="366"/>
      <c r="X288" s="366"/>
      <c r="Y288" s="366"/>
      <c r="Z288" s="366"/>
      <c r="AA288" s="366"/>
      <c r="AB288" s="366"/>
      <c r="AC288" s="366"/>
      <c r="AD288" s="366"/>
      <c r="AE288" s="366"/>
      <c r="AF288" s="366"/>
      <c r="AG288" s="366"/>
      <c r="AH288" s="366"/>
      <c r="AI288" s="366"/>
      <c r="AJ288" s="366"/>
      <c r="AK288" s="366"/>
      <c r="AL288" s="366"/>
      <c r="AM288" s="366"/>
      <c r="AN288" s="366"/>
      <c r="AO288" s="366"/>
      <c r="AP288" s="366"/>
      <c r="AQ288" s="366"/>
      <c r="AR288" s="366"/>
      <c r="AS288" s="366"/>
      <c r="AT288" s="366"/>
      <c r="AU288" s="366"/>
      <c r="AV288" s="366"/>
      <c r="AW288" s="366"/>
      <c r="AX288" s="366"/>
      <c r="AY288" s="366"/>
      <c r="AZ288" s="366"/>
      <c r="BA288" s="366"/>
      <c r="BB288" s="366"/>
      <c r="BC288" s="366"/>
      <c r="BD288" s="366"/>
      <c r="BE288" s="366"/>
      <c r="BF288" s="366"/>
      <c r="BG288" s="366"/>
      <c r="BH288" s="366"/>
      <c r="BI288" s="366"/>
      <c r="BJ288" s="366"/>
      <c r="BK288" s="366"/>
      <c r="BL288" s="366"/>
      <c r="BM288" s="366"/>
      <c r="BN288" s="366"/>
      <c r="BO288" s="366"/>
      <c r="BP288" s="366"/>
      <c r="BQ288" s="366"/>
      <c r="BR288" s="366"/>
      <c r="BS288" s="366"/>
      <c r="BT288" s="366"/>
      <c r="BU288" s="366"/>
      <c r="BV288" s="366"/>
      <c r="BW288" s="366"/>
      <c r="BX288" s="366"/>
      <c r="BY288" s="366"/>
      <c r="BZ288" s="366"/>
      <c r="CA288" s="366"/>
      <c r="CB288" s="366"/>
      <c r="CC288" s="366"/>
      <c r="CD288" s="366"/>
      <c r="CE288" s="366"/>
      <c r="CF288" s="366"/>
      <c r="CG288" s="366"/>
      <c r="CH288" s="366"/>
      <c r="CI288" s="366"/>
      <c r="CJ288" s="366"/>
      <c r="CK288" s="366"/>
      <c r="CL288" s="366"/>
      <c r="CM288" s="366"/>
      <c r="CN288" s="366"/>
      <c r="CO288" s="366"/>
      <c r="CP288" s="366"/>
      <c r="CQ288" s="366"/>
      <c r="CR288" s="366"/>
      <c r="CS288" s="366"/>
      <c r="CT288" s="366"/>
      <c r="CU288" s="366"/>
      <c r="CV288" s="366"/>
      <c r="CW288" s="366"/>
      <c r="CX288" s="366"/>
      <c r="CY288" s="366"/>
      <c r="CZ288" s="366"/>
      <c r="DA288" s="366"/>
      <c r="DB288" s="366"/>
    </row>
    <row r="289" spans="1:108" ht="12.75" customHeight="1">
      <c r="A289" s="2"/>
      <c r="B289" s="2"/>
      <c r="C289" s="135" t="s">
        <v>206</v>
      </c>
      <c r="D289" s="135"/>
      <c r="E289" s="135"/>
      <c r="F289" s="135"/>
      <c r="G289" s="135"/>
      <c r="H289" s="135"/>
      <c r="I289" s="135"/>
      <c r="J289" s="135"/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 s="135"/>
      <c r="AC289" s="135"/>
      <c r="AD289" s="135"/>
      <c r="AE289" s="135"/>
      <c r="AF289" s="135"/>
      <c r="AG289" s="135"/>
      <c r="AH289" s="135"/>
      <c r="AI289" s="135"/>
      <c r="AJ289" s="135"/>
      <c r="AK289" s="135"/>
      <c r="AL289" s="135"/>
      <c r="AM289" s="135"/>
      <c r="AN289" s="135"/>
      <c r="AO289" s="135"/>
      <c r="AP289" s="135"/>
      <c r="AQ289" s="135"/>
      <c r="AR289" s="135"/>
      <c r="AS289" s="135"/>
      <c r="AT289" s="135"/>
      <c r="AU289" s="135"/>
      <c r="AV289" s="135"/>
      <c r="AW289" s="135"/>
      <c r="AX289" s="135"/>
      <c r="AY289" s="135"/>
      <c r="AZ289" s="135"/>
      <c r="BA289" s="135"/>
      <c r="BB289" s="135"/>
      <c r="BC289" s="135"/>
      <c r="BD289" s="135"/>
      <c r="BE289" s="135"/>
      <c r="BF289" s="135"/>
      <c r="BG289" s="135"/>
      <c r="BH289" s="135"/>
      <c r="BI289" s="135"/>
      <c r="BJ289" s="135"/>
      <c r="BK289" s="135"/>
      <c r="BL289" s="135"/>
      <c r="BM289" s="135"/>
      <c r="BN289" s="135"/>
      <c r="BO289" s="135"/>
      <c r="BP289" s="135"/>
      <c r="BQ289" s="135"/>
      <c r="BR289" s="135"/>
      <c r="BS289" s="135"/>
      <c r="BT289" s="135"/>
      <c r="BU289" s="135"/>
      <c r="BV289" s="135"/>
      <c r="BW289" s="135"/>
      <c r="BX289" s="135"/>
      <c r="BY289" s="135"/>
      <c r="BZ289" s="135"/>
      <c r="CA289" s="135"/>
      <c r="CB289" s="135"/>
      <c r="CC289" s="135"/>
      <c r="CD289" s="135"/>
      <c r="CE289" s="135"/>
      <c r="CF289" s="135"/>
      <c r="CG289" s="135"/>
      <c r="CH289" s="135"/>
      <c r="CI289" s="135"/>
      <c r="CJ289" s="135"/>
      <c r="CK289" s="135"/>
      <c r="CL289" s="135"/>
      <c r="CM289" s="135"/>
      <c r="CN289" s="135"/>
      <c r="CO289" s="135"/>
      <c r="CP289" s="135"/>
      <c r="CQ289" s="135"/>
      <c r="CR289" s="135"/>
      <c r="CS289" s="135"/>
      <c r="CT289" s="135"/>
      <c r="CU289" s="135"/>
      <c r="CV289" s="135"/>
      <c r="CW289" s="135"/>
      <c r="CX289" s="135"/>
      <c r="CY289" s="135"/>
      <c r="CZ289" s="135"/>
      <c r="DA289" s="135"/>
      <c r="DB289" s="135"/>
    </row>
    <row r="290" spans="1:108" ht="12.75" customHeight="1">
      <c r="A290" s="2"/>
      <c r="B290" s="2"/>
      <c r="C290" s="60"/>
      <c r="D290" s="60"/>
      <c r="E290" s="60"/>
      <c r="F290" s="60"/>
      <c r="G290" s="60"/>
      <c r="H290" s="60"/>
      <c r="I290" s="60"/>
      <c r="J290" s="60"/>
      <c r="K290" s="60"/>
      <c r="L290" s="60"/>
      <c r="M290" s="60"/>
      <c r="N290" s="60"/>
      <c r="O290" s="60"/>
      <c r="P290" s="60"/>
      <c r="Q290" s="60"/>
      <c r="R290" s="60"/>
      <c r="S290" s="60"/>
      <c r="T290" s="60"/>
      <c r="U290" s="60"/>
      <c r="V290" s="60"/>
      <c r="W290" s="60"/>
      <c r="X290" s="60"/>
      <c r="Y290" s="60"/>
      <c r="Z290" s="60"/>
      <c r="AA290" s="60"/>
      <c r="AB290" s="60"/>
      <c r="AC290" s="60"/>
      <c r="AD290" s="60"/>
      <c r="AE290" s="60"/>
      <c r="AF290" s="60"/>
      <c r="AG290" s="60"/>
      <c r="AH290" s="60"/>
      <c r="AI290" s="60"/>
      <c r="AJ290" s="60"/>
      <c r="AK290" s="60"/>
      <c r="AL290" s="60"/>
      <c r="AM290" s="60"/>
      <c r="AN290" s="60"/>
      <c r="AO290" s="60"/>
      <c r="AP290" s="60"/>
      <c r="AQ290" s="60"/>
      <c r="AR290" s="60"/>
      <c r="AS290" s="60"/>
      <c r="AT290" s="60"/>
      <c r="AU290" s="60"/>
      <c r="AV290" s="60"/>
      <c r="AW290" s="60"/>
      <c r="AX290" s="60"/>
      <c r="AY290" s="60"/>
      <c r="AZ290" s="60"/>
      <c r="BA290" s="60"/>
      <c r="BB290" s="60"/>
      <c r="BC290" s="60"/>
      <c r="BD290" s="60"/>
      <c r="BE290" s="60"/>
      <c r="BF290" s="60"/>
      <c r="BG290" s="60"/>
      <c r="BH290" s="60"/>
      <c r="BI290" s="60"/>
      <c r="BJ290" s="60"/>
      <c r="BK290" s="60"/>
      <c r="BL290" s="60"/>
      <c r="BM290" s="60"/>
      <c r="BN290" s="60"/>
      <c r="BO290" s="60"/>
      <c r="BP290" s="60"/>
      <c r="BQ290" s="60"/>
      <c r="BR290" s="60"/>
      <c r="BS290" s="60"/>
      <c r="BT290" s="60"/>
      <c r="BU290" s="60"/>
      <c r="BV290" s="60"/>
      <c r="BW290" s="60"/>
      <c r="BX290" s="60"/>
      <c r="BY290" s="60"/>
      <c r="BZ290" s="60"/>
      <c r="CA290" s="60"/>
      <c r="CB290" s="60"/>
      <c r="CC290" s="60"/>
      <c r="CD290" s="60"/>
      <c r="CE290" s="60"/>
      <c r="CF290" s="60"/>
      <c r="CG290" s="60"/>
      <c r="CH290" s="60"/>
      <c r="CI290" s="60"/>
      <c r="CJ290" s="60"/>
      <c r="CK290" s="60"/>
      <c r="CL290" s="60"/>
      <c r="CM290" s="60"/>
      <c r="CN290" s="60"/>
      <c r="CO290" s="60"/>
      <c r="CP290" s="60"/>
      <c r="CQ290" s="60"/>
      <c r="CR290" s="60"/>
      <c r="CS290" s="60"/>
      <c r="CT290" s="60"/>
      <c r="CU290" s="60"/>
      <c r="CV290" s="60"/>
      <c r="CW290" s="60"/>
      <c r="CX290" s="60"/>
      <c r="CY290" s="60"/>
      <c r="CZ290" s="60"/>
      <c r="DA290" s="60"/>
      <c r="DB290" s="60"/>
    </row>
    <row r="291" spans="1:108" ht="14.4" customHeight="1" thickBo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178" t="s">
        <v>22</v>
      </c>
      <c r="CA291" s="178"/>
      <c r="CB291" s="178"/>
      <c r="CC291" s="178"/>
      <c r="CD291" s="178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</row>
    <row r="292" spans="1:108" ht="12.75" customHeight="1">
      <c r="A292" s="193" t="s">
        <v>44</v>
      </c>
      <c r="B292" s="193"/>
      <c r="C292" s="193"/>
      <c r="D292" s="193"/>
      <c r="E292" s="193"/>
      <c r="F292" s="197" t="s">
        <v>48</v>
      </c>
      <c r="G292" s="197"/>
      <c r="H292" s="197"/>
      <c r="I292" s="197"/>
      <c r="J292" s="197"/>
      <c r="K292" s="197"/>
      <c r="L292" s="197"/>
      <c r="M292" s="197"/>
      <c r="N292" s="197"/>
      <c r="O292" s="197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 t="s">
        <v>49</v>
      </c>
      <c r="AC292" s="197"/>
      <c r="AD292" s="197"/>
      <c r="AE292" s="197"/>
      <c r="AF292" s="197"/>
      <c r="AG292" s="197"/>
      <c r="AH292" s="197" t="s">
        <v>50</v>
      </c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211" t="s">
        <v>148</v>
      </c>
      <c r="AT292" s="211"/>
      <c r="AU292" s="211"/>
      <c r="AV292" s="211"/>
      <c r="AW292" s="211"/>
      <c r="AX292" s="211"/>
      <c r="AY292" s="211"/>
      <c r="AZ292" s="211"/>
      <c r="BA292" s="211"/>
      <c r="BB292" s="211"/>
      <c r="BC292" s="211"/>
      <c r="BD292" s="211"/>
      <c r="BE292" s="211"/>
      <c r="BF292" s="211"/>
      <c r="BG292" s="211"/>
      <c r="BH292" s="211"/>
      <c r="BI292" s="211"/>
      <c r="BJ292" s="211"/>
      <c r="BK292" s="211"/>
      <c r="BL292" s="211"/>
      <c r="BM292" s="292" t="s">
        <v>197</v>
      </c>
      <c r="BN292" s="292"/>
      <c r="BO292" s="292"/>
      <c r="BP292" s="292"/>
      <c r="BQ292" s="292"/>
      <c r="BR292" s="292"/>
      <c r="BS292" s="292"/>
      <c r="BT292" s="292"/>
      <c r="BU292" s="292"/>
      <c r="BV292" s="292"/>
      <c r="BW292" s="292"/>
      <c r="BX292" s="292"/>
      <c r="BY292" s="292"/>
      <c r="BZ292" s="292"/>
      <c r="CA292" s="292"/>
      <c r="CB292" s="292"/>
      <c r="CC292" s="292"/>
      <c r="CD292" s="292"/>
      <c r="CE292" s="292"/>
      <c r="CF292" s="29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</row>
    <row r="293" spans="1:108" ht="21.75" customHeight="1" thickBot="1">
      <c r="A293" s="213"/>
      <c r="B293" s="214"/>
      <c r="C293" s="214"/>
      <c r="D293" s="214"/>
      <c r="E293" s="215"/>
      <c r="F293" s="216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14"/>
      <c r="Y293" s="214"/>
      <c r="Z293" s="214"/>
      <c r="AA293" s="215"/>
      <c r="AB293" s="216"/>
      <c r="AC293" s="214"/>
      <c r="AD293" s="214"/>
      <c r="AE293" s="214"/>
      <c r="AF293" s="214"/>
      <c r="AG293" s="215"/>
      <c r="AH293" s="216"/>
      <c r="AI293" s="214"/>
      <c r="AJ293" s="214"/>
      <c r="AK293" s="214"/>
      <c r="AL293" s="214"/>
      <c r="AM293" s="214"/>
      <c r="AN293" s="214"/>
      <c r="AO293" s="214"/>
      <c r="AP293" s="214"/>
      <c r="AQ293" s="214"/>
      <c r="AR293" s="215"/>
      <c r="AS293" s="201" t="s">
        <v>51</v>
      </c>
      <c r="AT293" s="201"/>
      <c r="AU293" s="201"/>
      <c r="AV293" s="201"/>
      <c r="AW293" s="201"/>
      <c r="AX293" s="201"/>
      <c r="AY293" s="201"/>
      <c r="AZ293" s="201" t="s">
        <v>26</v>
      </c>
      <c r="BA293" s="201"/>
      <c r="BB293" s="201"/>
      <c r="BC293" s="201"/>
      <c r="BD293" s="201"/>
      <c r="BE293" s="201"/>
      <c r="BF293" s="201" t="s">
        <v>52</v>
      </c>
      <c r="BG293" s="201"/>
      <c r="BH293" s="201"/>
      <c r="BI293" s="201"/>
      <c r="BJ293" s="201"/>
      <c r="BK293" s="201"/>
      <c r="BL293" s="201"/>
      <c r="BM293" s="201" t="s">
        <v>51</v>
      </c>
      <c r="BN293" s="201"/>
      <c r="BO293" s="201"/>
      <c r="BP293" s="201"/>
      <c r="BQ293" s="201"/>
      <c r="BR293" s="201"/>
      <c r="BS293" s="201"/>
      <c r="BT293" s="201" t="s">
        <v>26</v>
      </c>
      <c r="BU293" s="201"/>
      <c r="BV293" s="201"/>
      <c r="BW293" s="201"/>
      <c r="BX293" s="201"/>
      <c r="BY293" s="201"/>
      <c r="BZ293" s="218" t="s">
        <v>53</v>
      </c>
      <c r="CA293" s="218"/>
      <c r="CB293" s="218"/>
      <c r="CC293" s="218"/>
      <c r="CD293" s="218"/>
      <c r="CE293" s="218"/>
      <c r="CF293" s="218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</row>
    <row r="294" spans="1:108" ht="12.75" customHeight="1" thickBot="1">
      <c r="A294" s="157">
        <v>1</v>
      </c>
      <c r="B294" s="157"/>
      <c r="C294" s="157"/>
      <c r="D294" s="157"/>
      <c r="E294" s="157"/>
      <c r="F294" s="158">
        <v>2</v>
      </c>
      <c r="G294" s="158"/>
      <c r="H294" s="158"/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158"/>
      <c r="Y294" s="158"/>
      <c r="Z294" s="158"/>
      <c r="AA294" s="158"/>
      <c r="AB294" s="158">
        <v>3</v>
      </c>
      <c r="AC294" s="158"/>
      <c r="AD294" s="158"/>
      <c r="AE294" s="158"/>
      <c r="AF294" s="158"/>
      <c r="AG294" s="158"/>
      <c r="AH294" s="158">
        <v>4</v>
      </c>
      <c r="AI294" s="158"/>
      <c r="AJ294" s="158"/>
      <c r="AK294" s="158"/>
      <c r="AL294" s="158"/>
      <c r="AM294" s="158"/>
      <c r="AN294" s="158"/>
      <c r="AO294" s="158"/>
      <c r="AP294" s="158"/>
      <c r="AQ294" s="158"/>
      <c r="AR294" s="158"/>
      <c r="AS294" s="158">
        <v>5</v>
      </c>
      <c r="AT294" s="158"/>
      <c r="AU294" s="158"/>
      <c r="AV294" s="158"/>
      <c r="AW294" s="158"/>
      <c r="AX294" s="158"/>
      <c r="AY294" s="158"/>
      <c r="AZ294" s="158">
        <v>6</v>
      </c>
      <c r="BA294" s="158"/>
      <c r="BB294" s="158"/>
      <c r="BC294" s="158"/>
      <c r="BD294" s="158"/>
      <c r="BE294" s="158"/>
      <c r="BF294" s="158">
        <v>7</v>
      </c>
      <c r="BG294" s="158"/>
      <c r="BH294" s="158"/>
      <c r="BI294" s="158"/>
      <c r="BJ294" s="158"/>
      <c r="BK294" s="158"/>
      <c r="BL294" s="158"/>
      <c r="BM294" s="158">
        <v>8</v>
      </c>
      <c r="BN294" s="158"/>
      <c r="BO294" s="158"/>
      <c r="BP294" s="158"/>
      <c r="BQ294" s="158"/>
      <c r="BR294" s="158"/>
      <c r="BS294" s="158"/>
      <c r="BT294" s="158">
        <v>9</v>
      </c>
      <c r="BU294" s="158"/>
      <c r="BV294" s="158"/>
      <c r="BW294" s="158"/>
      <c r="BX294" s="158"/>
      <c r="BY294" s="158"/>
      <c r="BZ294" s="223">
        <v>10</v>
      </c>
      <c r="CA294" s="223"/>
      <c r="CB294" s="223"/>
      <c r="CC294" s="223"/>
      <c r="CD294" s="223"/>
      <c r="CE294" s="223"/>
      <c r="CF294" s="223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3"/>
      <c r="DD294" s="23"/>
    </row>
    <row r="295" spans="1:108" s="22" customFormat="1" ht="18" customHeight="1">
      <c r="A295" s="296" t="s">
        <v>54</v>
      </c>
      <c r="B295" s="296"/>
      <c r="C295" s="296"/>
      <c r="D295" s="296"/>
      <c r="E295" s="296"/>
      <c r="F295" s="297" t="s">
        <v>19</v>
      </c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297"/>
      <c r="Y295" s="297"/>
      <c r="Z295" s="297"/>
      <c r="AA295" s="297"/>
      <c r="AB295" s="297"/>
      <c r="AC295" s="297"/>
      <c r="AD295" s="297"/>
      <c r="AE295" s="297"/>
      <c r="AF295" s="297"/>
      <c r="AG295" s="297"/>
      <c r="AH295" s="297"/>
      <c r="AI295" s="297"/>
      <c r="AJ295" s="297"/>
      <c r="AK295" s="297"/>
      <c r="AL295" s="297"/>
      <c r="AM295" s="297"/>
      <c r="AN295" s="297"/>
      <c r="AO295" s="297"/>
      <c r="AP295" s="297"/>
      <c r="AQ295" s="297"/>
      <c r="AR295" s="297"/>
      <c r="AS295" s="297"/>
      <c r="AT295" s="297"/>
      <c r="AU295" s="297"/>
      <c r="AV295" s="297"/>
      <c r="AW295" s="297"/>
      <c r="AX295" s="297"/>
      <c r="AY295" s="297"/>
      <c r="AZ295" s="297"/>
      <c r="BA295" s="297"/>
      <c r="BB295" s="297"/>
      <c r="BC295" s="297"/>
      <c r="BD295" s="297"/>
      <c r="BE295" s="297"/>
      <c r="BF295" s="297"/>
      <c r="BG295" s="297"/>
      <c r="BH295" s="297"/>
      <c r="BI295" s="297"/>
      <c r="BJ295" s="297"/>
      <c r="BK295" s="297"/>
      <c r="BL295" s="297"/>
      <c r="BM295" s="297"/>
      <c r="BN295" s="297"/>
      <c r="BO295" s="297"/>
      <c r="BP295" s="297"/>
      <c r="BQ295" s="297"/>
      <c r="BR295" s="297"/>
      <c r="BS295" s="297"/>
      <c r="BT295" s="297"/>
      <c r="BU295" s="297"/>
      <c r="BV295" s="297"/>
      <c r="BW295" s="297"/>
      <c r="BX295" s="297"/>
      <c r="BY295" s="297"/>
      <c r="BZ295" s="297"/>
      <c r="CA295" s="297"/>
      <c r="CB295" s="297"/>
      <c r="CC295" s="297"/>
      <c r="CD295" s="297"/>
      <c r="CE295" s="297"/>
      <c r="CF295" s="297"/>
    </row>
    <row r="296" spans="1:108" ht="12.75" customHeight="1">
      <c r="A296" s="73"/>
      <c r="B296" s="73"/>
      <c r="C296" s="73"/>
      <c r="D296" s="73"/>
      <c r="E296" s="73"/>
      <c r="F296" s="76" t="s">
        <v>55</v>
      </c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76"/>
      <c r="CB296" s="76"/>
      <c r="CC296" s="76"/>
      <c r="CD296" s="76"/>
      <c r="CE296" s="76"/>
      <c r="CF296" s="76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</row>
    <row r="297" spans="1:108" ht="31.95" customHeight="1">
      <c r="A297" s="70">
        <v>1</v>
      </c>
      <c r="B297" s="70"/>
      <c r="C297" s="70"/>
      <c r="D297" s="70"/>
      <c r="E297" s="70"/>
      <c r="F297" s="72" t="s">
        <v>56</v>
      </c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  <c r="AA297" s="72"/>
      <c r="AB297" s="72" t="s">
        <v>57</v>
      </c>
      <c r="AC297" s="72"/>
      <c r="AD297" s="72"/>
      <c r="AE297" s="72"/>
      <c r="AF297" s="72"/>
      <c r="AG297" s="72"/>
      <c r="AH297" s="81" t="s">
        <v>170</v>
      </c>
      <c r="AI297" s="82"/>
      <c r="AJ297" s="82"/>
      <c r="AK297" s="82"/>
      <c r="AL297" s="82"/>
      <c r="AM297" s="82"/>
      <c r="AN297" s="82"/>
      <c r="AO297" s="82"/>
      <c r="AP297" s="82"/>
      <c r="AQ297" s="82"/>
      <c r="AR297" s="83"/>
      <c r="AS297" s="74">
        <f>AB130</f>
        <v>96888658.464000002</v>
      </c>
      <c r="AT297" s="74"/>
      <c r="AU297" s="74"/>
      <c r="AV297" s="74"/>
      <c r="AW297" s="74"/>
      <c r="AX297" s="74"/>
      <c r="AY297" s="74"/>
      <c r="AZ297" s="79"/>
      <c r="BA297" s="79"/>
      <c r="BB297" s="79"/>
      <c r="BC297" s="79"/>
      <c r="BD297" s="79"/>
      <c r="BE297" s="79"/>
      <c r="BF297" s="74">
        <f>AS297+AZ297</f>
        <v>96888658.464000002</v>
      </c>
      <c r="BG297" s="74"/>
      <c r="BH297" s="74"/>
      <c r="BI297" s="74"/>
      <c r="BJ297" s="74"/>
      <c r="BK297" s="74"/>
      <c r="BL297" s="74"/>
      <c r="BM297" s="74">
        <f>BB130</f>
        <v>102605089.31337599</v>
      </c>
      <c r="BN297" s="74"/>
      <c r="BO297" s="74"/>
      <c r="BP297" s="74"/>
      <c r="BQ297" s="74"/>
      <c r="BR297" s="74"/>
      <c r="BS297" s="74"/>
      <c r="BT297" s="79"/>
      <c r="BU297" s="79"/>
      <c r="BV297" s="79"/>
      <c r="BW297" s="79"/>
      <c r="BX297" s="79"/>
      <c r="BY297" s="79"/>
      <c r="BZ297" s="74">
        <f>BM297+BT297</f>
        <v>102605089.31337599</v>
      </c>
      <c r="CA297" s="74"/>
      <c r="CB297" s="74"/>
      <c r="CC297" s="74"/>
      <c r="CD297" s="74"/>
      <c r="CE297" s="74"/>
      <c r="CF297" s="74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</row>
    <row r="298" spans="1:108" ht="12.75" customHeight="1">
      <c r="A298" s="73"/>
      <c r="B298" s="73"/>
      <c r="C298" s="73"/>
      <c r="D298" s="73"/>
      <c r="E298" s="73"/>
      <c r="F298" s="76" t="s">
        <v>59</v>
      </c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76"/>
      <c r="CB298" s="76"/>
      <c r="CC298" s="76"/>
      <c r="CD298" s="76"/>
      <c r="CE298" s="76"/>
      <c r="CF298" s="76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</row>
    <row r="299" spans="1:108" s="7" customFormat="1" ht="32.25" customHeight="1">
      <c r="A299" s="70">
        <v>1</v>
      </c>
      <c r="B299" s="70"/>
      <c r="C299" s="70"/>
      <c r="D299" s="70"/>
      <c r="E299" s="70"/>
      <c r="F299" s="72" t="s">
        <v>60</v>
      </c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  <c r="AA299" s="72"/>
      <c r="AB299" s="72" t="s">
        <v>61</v>
      </c>
      <c r="AC299" s="72"/>
      <c r="AD299" s="72"/>
      <c r="AE299" s="72"/>
      <c r="AF299" s="72"/>
      <c r="AG299" s="72"/>
      <c r="AH299" s="72" t="s">
        <v>62</v>
      </c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80">
        <v>5</v>
      </c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>
        <f>AS299+AZ299</f>
        <v>5</v>
      </c>
      <c r="BG299" s="80"/>
      <c r="BH299" s="80"/>
      <c r="BI299" s="80"/>
      <c r="BJ299" s="80"/>
      <c r="BK299" s="80"/>
      <c r="BL299" s="80"/>
      <c r="BM299" s="80">
        <v>5</v>
      </c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>
        <f>BM299+BT299</f>
        <v>5</v>
      </c>
      <c r="CA299" s="80"/>
      <c r="CB299" s="80"/>
      <c r="CC299" s="80"/>
      <c r="CD299" s="80"/>
      <c r="CE299" s="80"/>
      <c r="CF299" s="80"/>
    </row>
    <row r="300" spans="1:108" ht="12.75" customHeight="1">
      <c r="A300" s="73"/>
      <c r="B300" s="73"/>
      <c r="C300" s="73"/>
      <c r="D300" s="73"/>
      <c r="E300" s="73"/>
      <c r="F300" s="76" t="s">
        <v>63</v>
      </c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76"/>
      <c r="CB300" s="76"/>
      <c r="CC300" s="76"/>
      <c r="CD300" s="76"/>
      <c r="CE300" s="76"/>
      <c r="CF300" s="76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</row>
    <row r="301" spans="1:108" s="7" customFormat="1" ht="12.75" customHeight="1">
      <c r="A301" s="70">
        <v>1</v>
      </c>
      <c r="B301" s="70"/>
      <c r="C301" s="70"/>
      <c r="D301" s="70"/>
      <c r="E301" s="70"/>
      <c r="F301" s="72" t="s">
        <v>64</v>
      </c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  <c r="AA301" s="72"/>
      <c r="AB301" s="72" t="s">
        <v>57</v>
      </c>
      <c r="AC301" s="72"/>
      <c r="AD301" s="72"/>
      <c r="AE301" s="72"/>
      <c r="AF301" s="72"/>
      <c r="AG301" s="72"/>
      <c r="AH301" s="72" t="s">
        <v>65</v>
      </c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4">
        <f>AS297/AS299</f>
        <v>19377731.6928</v>
      </c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>
        <f>BF297/BF299</f>
        <v>19377731.6928</v>
      </c>
      <c r="BG301" s="74"/>
      <c r="BH301" s="74"/>
      <c r="BI301" s="74"/>
      <c r="BJ301" s="74"/>
      <c r="BK301" s="74"/>
      <c r="BL301" s="74"/>
      <c r="BM301" s="74">
        <f>BM297/BM299</f>
        <v>20521017.862675197</v>
      </c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>
        <f>BZ297/BZ299</f>
        <v>20521017.862675197</v>
      </c>
      <c r="CA301" s="74"/>
      <c r="CB301" s="74"/>
      <c r="CC301" s="74"/>
      <c r="CD301" s="74"/>
      <c r="CE301" s="74"/>
      <c r="CF301" s="74"/>
    </row>
    <row r="302" spans="1:108" ht="12.75" customHeight="1">
      <c r="A302" s="73"/>
      <c r="B302" s="73"/>
      <c r="C302" s="73"/>
      <c r="D302" s="73"/>
      <c r="E302" s="73"/>
      <c r="F302" s="76" t="s">
        <v>66</v>
      </c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76"/>
      <c r="CB302" s="76"/>
      <c r="CC302" s="76"/>
      <c r="CD302" s="76"/>
      <c r="CE302" s="76"/>
      <c r="CF302" s="76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</row>
    <row r="303" spans="1:108" s="7" customFormat="1" ht="12.75" customHeight="1">
      <c r="A303" s="70">
        <v>1</v>
      </c>
      <c r="B303" s="70"/>
      <c r="C303" s="70"/>
      <c r="D303" s="70"/>
      <c r="E303" s="70"/>
      <c r="F303" s="72" t="s">
        <v>67</v>
      </c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 t="s">
        <v>68</v>
      </c>
      <c r="AC303" s="72"/>
      <c r="AD303" s="72"/>
      <c r="AE303" s="72"/>
      <c r="AF303" s="72"/>
      <c r="AG303" s="72"/>
      <c r="AH303" s="72" t="s">
        <v>65</v>
      </c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80">
        <v>100</v>
      </c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>
        <v>100</v>
      </c>
      <c r="BG303" s="80"/>
      <c r="BH303" s="80"/>
      <c r="BI303" s="80"/>
      <c r="BJ303" s="80"/>
      <c r="BK303" s="80"/>
      <c r="BL303" s="80"/>
      <c r="BM303" s="80">
        <v>100</v>
      </c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>
        <v>100</v>
      </c>
      <c r="CA303" s="80"/>
      <c r="CB303" s="80"/>
      <c r="CC303" s="80"/>
      <c r="CD303" s="80"/>
      <c r="CE303" s="80"/>
      <c r="CF303" s="80"/>
    </row>
    <row r="304" spans="1:108" s="22" customFormat="1" ht="18.600000000000001" customHeight="1">
      <c r="A304" s="296" t="s">
        <v>69</v>
      </c>
      <c r="B304" s="296"/>
      <c r="C304" s="296"/>
      <c r="D304" s="296"/>
      <c r="E304" s="296"/>
      <c r="F304" s="297" t="s">
        <v>146</v>
      </c>
      <c r="G304" s="297"/>
      <c r="H304" s="297"/>
      <c r="I304" s="297"/>
      <c r="J304" s="297"/>
      <c r="K304" s="297"/>
      <c r="L304" s="297"/>
      <c r="M304" s="297"/>
      <c r="N304" s="297"/>
      <c r="O304" s="297"/>
      <c r="P304" s="297"/>
      <c r="Q304" s="297"/>
      <c r="R304" s="297"/>
      <c r="S304" s="297"/>
      <c r="T304" s="297"/>
      <c r="U304" s="297"/>
      <c r="V304" s="297"/>
      <c r="W304" s="297"/>
      <c r="X304" s="297"/>
      <c r="Y304" s="297"/>
      <c r="Z304" s="297"/>
      <c r="AA304" s="297"/>
      <c r="AB304" s="297"/>
      <c r="AC304" s="297"/>
      <c r="AD304" s="297"/>
      <c r="AE304" s="297"/>
      <c r="AF304" s="297"/>
      <c r="AG304" s="297"/>
      <c r="AH304" s="297"/>
      <c r="AI304" s="297"/>
      <c r="AJ304" s="297"/>
      <c r="AK304" s="297"/>
      <c r="AL304" s="297"/>
      <c r="AM304" s="297"/>
      <c r="AN304" s="297"/>
      <c r="AO304" s="297"/>
      <c r="AP304" s="297"/>
      <c r="AQ304" s="297"/>
      <c r="AR304" s="297"/>
      <c r="AS304" s="297"/>
      <c r="AT304" s="297"/>
      <c r="AU304" s="297"/>
      <c r="AV304" s="297"/>
      <c r="AW304" s="297"/>
      <c r="AX304" s="297"/>
      <c r="AY304" s="297"/>
      <c r="AZ304" s="297"/>
      <c r="BA304" s="297"/>
      <c r="BB304" s="297"/>
      <c r="BC304" s="297"/>
      <c r="BD304" s="297"/>
      <c r="BE304" s="297"/>
      <c r="BF304" s="297"/>
      <c r="BG304" s="297"/>
      <c r="BH304" s="297"/>
      <c r="BI304" s="297"/>
      <c r="BJ304" s="297"/>
      <c r="BK304" s="297"/>
      <c r="BL304" s="297"/>
      <c r="BM304" s="297"/>
      <c r="BN304" s="297"/>
      <c r="BO304" s="297"/>
      <c r="BP304" s="297"/>
      <c r="BQ304" s="297"/>
      <c r="BR304" s="297"/>
      <c r="BS304" s="297"/>
      <c r="BT304" s="297"/>
      <c r="BU304" s="297"/>
      <c r="BV304" s="297"/>
      <c r="BW304" s="297"/>
      <c r="BX304" s="297"/>
      <c r="BY304" s="297"/>
      <c r="BZ304" s="297"/>
      <c r="CA304" s="297"/>
      <c r="CB304" s="297"/>
      <c r="CC304" s="297"/>
      <c r="CD304" s="297"/>
      <c r="CE304" s="297"/>
      <c r="CF304" s="297"/>
    </row>
    <row r="305" spans="1:106" ht="12.75" customHeight="1">
      <c r="A305" s="73"/>
      <c r="B305" s="73"/>
      <c r="C305" s="73"/>
      <c r="D305" s="73"/>
      <c r="E305" s="73"/>
      <c r="F305" s="76" t="s">
        <v>55</v>
      </c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76"/>
      <c r="CB305" s="76"/>
      <c r="CC305" s="76"/>
      <c r="CD305" s="76"/>
      <c r="CE305" s="76"/>
      <c r="CF305" s="76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</row>
    <row r="306" spans="1:106" s="7" customFormat="1" ht="26.4" customHeight="1">
      <c r="A306" s="70">
        <v>1</v>
      </c>
      <c r="B306" s="70"/>
      <c r="C306" s="70"/>
      <c r="D306" s="70"/>
      <c r="E306" s="70"/>
      <c r="F306" s="72" t="s">
        <v>79</v>
      </c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  <c r="AA306" s="72"/>
      <c r="AB306" s="72" t="s">
        <v>57</v>
      </c>
      <c r="AC306" s="72"/>
      <c r="AD306" s="72"/>
      <c r="AE306" s="72"/>
      <c r="AF306" s="72"/>
      <c r="AG306" s="72"/>
      <c r="AH306" s="81" t="s">
        <v>170</v>
      </c>
      <c r="AI306" s="82"/>
      <c r="AJ306" s="82"/>
      <c r="AK306" s="82"/>
      <c r="AL306" s="82"/>
      <c r="AM306" s="82"/>
      <c r="AN306" s="82"/>
      <c r="AO306" s="82"/>
      <c r="AP306" s="82"/>
      <c r="AQ306" s="82"/>
      <c r="AR306" s="83"/>
      <c r="AS306" s="79"/>
      <c r="AT306" s="79"/>
      <c r="AU306" s="79"/>
      <c r="AV306" s="79"/>
      <c r="AW306" s="79"/>
      <c r="AX306" s="79"/>
      <c r="AY306" s="79"/>
      <c r="AZ306" s="74">
        <f>AO131</f>
        <v>7831854.3840000005</v>
      </c>
      <c r="BA306" s="74"/>
      <c r="BB306" s="74"/>
      <c r="BC306" s="74"/>
      <c r="BD306" s="74"/>
      <c r="BE306" s="74"/>
      <c r="BF306" s="74">
        <f>AZ306</f>
        <v>7831854.3840000005</v>
      </c>
      <c r="BG306" s="74"/>
      <c r="BH306" s="74"/>
      <c r="BI306" s="74"/>
      <c r="BJ306" s="74"/>
      <c r="BK306" s="74"/>
      <c r="BL306" s="74"/>
      <c r="BM306" s="79"/>
      <c r="BN306" s="79"/>
      <c r="BO306" s="79"/>
      <c r="BP306" s="79"/>
      <c r="BQ306" s="79"/>
      <c r="BR306" s="79"/>
      <c r="BS306" s="79"/>
      <c r="BT306" s="291">
        <f>BH131</f>
        <v>8293933.7926559998</v>
      </c>
      <c r="BU306" s="74"/>
      <c r="BV306" s="74"/>
      <c r="BW306" s="74"/>
      <c r="BX306" s="74"/>
      <c r="BY306" s="74"/>
      <c r="BZ306" s="74">
        <f>BT306</f>
        <v>8293933.7926559998</v>
      </c>
      <c r="CA306" s="74"/>
      <c r="CB306" s="74"/>
      <c r="CC306" s="74"/>
      <c r="CD306" s="74"/>
      <c r="CE306" s="74"/>
      <c r="CF306" s="74"/>
    </row>
    <row r="307" spans="1:106" ht="12.75" customHeight="1">
      <c r="A307" s="73"/>
      <c r="B307" s="73"/>
      <c r="C307" s="73"/>
      <c r="D307" s="73"/>
      <c r="E307" s="73"/>
      <c r="F307" s="76" t="s">
        <v>59</v>
      </c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76"/>
      <c r="CB307" s="76"/>
      <c r="CC307" s="76"/>
      <c r="CD307" s="76"/>
      <c r="CE307" s="76"/>
      <c r="CF307" s="76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</row>
    <row r="308" spans="1:106" s="7" customFormat="1" ht="12.75" customHeight="1">
      <c r="A308" s="70">
        <v>1</v>
      </c>
      <c r="B308" s="70"/>
      <c r="C308" s="70"/>
      <c r="D308" s="70"/>
      <c r="E308" s="70"/>
      <c r="F308" s="72" t="s">
        <v>80</v>
      </c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  <c r="AA308" s="72"/>
      <c r="AB308" s="72" t="s">
        <v>61</v>
      </c>
      <c r="AC308" s="72"/>
      <c r="AD308" s="72"/>
      <c r="AE308" s="72"/>
      <c r="AF308" s="72"/>
      <c r="AG308" s="72"/>
      <c r="AH308" s="72" t="s">
        <v>58</v>
      </c>
      <c r="AI308" s="72"/>
      <c r="AJ308" s="72"/>
      <c r="AK308" s="72"/>
      <c r="AL308" s="72"/>
      <c r="AM308" s="72"/>
      <c r="AN308" s="72"/>
      <c r="AO308" s="72"/>
      <c r="AP308" s="72"/>
      <c r="AQ308" s="72"/>
      <c r="AR308" s="72"/>
      <c r="AS308" s="79"/>
      <c r="AT308" s="79"/>
      <c r="AU308" s="79"/>
      <c r="AV308" s="79"/>
      <c r="AW308" s="79"/>
      <c r="AX308" s="79"/>
      <c r="AY308" s="79"/>
      <c r="AZ308" s="80">
        <v>3</v>
      </c>
      <c r="BA308" s="80"/>
      <c r="BB308" s="80"/>
      <c r="BC308" s="80"/>
      <c r="BD308" s="80"/>
      <c r="BE308" s="80"/>
      <c r="BF308" s="80">
        <f>AZ308</f>
        <v>3</v>
      </c>
      <c r="BG308" s="80"/>
      <c r="BH308" s="80"/>
      <c r="BI308" s="80"/>
      <c r="BJ308" s="80"/>
      <c r="BK308" s="80"/>
      <c r="BL308" s="80"/>
      <c r="BM308" s="79"/>
      <c r="BN308" s="79"/>
      <c r="BO308" s="79"/>
      <c r="BP308" s="79"/>
      <c r="BQ308" s="79"/>
      <c r="BR308" s="79"/>
      <c r="BS308" s="79"/>
      <c r="BT308" s="80">
        <v>3</v>
      </c>
      <c r="BU308" s="80"/>
      <c r="BV308" s="80"/>
      <c r="BW308" s="80"/>
      <c r="BX308" s="80"/>
      <c r="BY308" s="80"/>
      <c r="BZ308" s="80">
        <f>BT308</f>
        <v>3</v>
      </c>
      <c r="CA308" s="80"/>
      <c r="CB308" s="80"/>
      <c r="CC308" s="80"/>
      <c r="CD308" s="80"/>
      <c r="CE308" s="80"/>
      <c r="CF308" s="80"/>
    </row>
    <row r="309" spans="1:106" ht="12.75" customHeight="1">
      <c r="A309" s="73"/>
      <c r="B309" s="73"/>
      <c r="C309" s="73"/>
      <c r="D309" s="73"/>
      <c r="E309" s="73"/>
      <c r="F309" s="76" t="s">
        <v>63</v>
      </c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76"/>
      <c r="CB309" s="76"/>
      <c r="CC309" s="76"/>
      <c r="CD309" s="76"/>
      <c r="CE309" s="76"/>
      <c r="CF309" s="76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</row>
    <row r="310" spans="1:106" s="7" customFormat="1" ht="12.75" customHeight="1">
      <c r="A310" s="70">
        <v>1</v>
      </c>
      <c r="B310" s="70"/>
      <c r="C310" s="70"/>
      <c r="D310" s="70"/>
      <c r="E310" s="70"/>
      <c r="F310" s="72" t="s">
        <v>81</v>
      </c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  <c r="AA310" s="72"/>
      <c r="AB310" s="72" t="s">
        <v>57</v>
      </c>
      <c r="AC310" s="72"/>
      <c r="AD310" s="72"/>
      <c r="AE310" s="72"/>
      <c r="AF310" s="72"/>
      <c r="AG310" s="72"/>
      <c r="AH310" s="72" t="s">
        <v>65</v>
      </c>
      <c r="AI310" s="72"/>
      <c r="AJ310" s="72"/>
      <c r="AK310" s="72"/>
      <c r="AL310" s="72"/>
      <c r="AM310" s="72"/>
      <c r="AN310" s="72"/>
      <c r="AO310" s="72"/>
      <c r="AP310" s="72"/>
      <c r="AQ310" s="72"/>
      <c r="AR310" s="72"/>
      <c r="AS310" s="79"/>
      <c r="AT310" s="79"/>
      <c r="AU310" s="79"/>
      <c r="AV310" s="79"/>
      <c r="AW310" s="79"/>
      <c r="AX310" s="79"/>
      <c r="AY310" s="79"/>
      <c r="AZ310" s="74">
        <f>AZ306/AZ308</f>
        <v>2610618.128</v>
      </c>
      <c r="BA310" s="74"/>
      <c r="BB310" s="74"/>
      <c r="BC310" s="74"/>
      <c r="BD310" s="74"/>
      <c r="BE310" s="74"/>
      <c r="BF310" s="74">
        <f>BF306/BF308</f>
        <v>2610618.128</v>
      </c>
      <c r="BG310" s="74"/>
      <c r="BH310" s="74"/>
      <c r="BI310" s="74"/>
      <c r="BJ310" s="74"/>
      <c r="BK310" s="74"/>
      <c r="BL310" s="74"/>
      <c r="BM310" s="79"/>
      <c r="BN310" s="79"/>
      <c r="BO310" s="79"/>
      <c r="BP310" s="79"/>
      <c r="BQ310" s="79"/>
      <c r="BR310" s="79"/>
      <c r="BS310" s="79"/>
      <c r="BT310" s="74">
        <f>BT306/BT308</f>
        <v>2764644.5975520001</v>
      </c>
      <c r="BU310" s="74"/>
      <c r="BV310" s="74"/>
      <c r="BW310" s="74"/>
      <c r="BX310" s="74"/>
      <c r="BY310" s="74"/>
      <c r="BZ310" s="74">
        <f>BZ306/BZ308</f>
        <v>2764644.5975520001</v>
      </c>
      <c r="CA310" s="74"/>
      <c r="CB310" s="74"/>
      <c r="CC310" s="74"/>
      <c r="CD310" s="74"/>
      <c r="CE310" s="74"/>
      <c r="CF310" s="74"/>
    </row>
    <row r="311" spans="1:106" ht="12.75" customHeight="1">
      <c r="A311" s="73"/>
      <c r="B311" s="73"/>
      <c r="C311" s="73"/>
      <c r="D311" s="73"/>
      <c r="E311" s="73"/>
      <c r="F311" s="76" t="s">
        <v>66</v>
      </c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76"/>
      <c r="CB311" s="76"/>
      <c r="CC311" s="76"/>
      <c r="CD311" s="76"/>
      <c r="CE311" s="76"/>
      <c r="CF311" s="76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</row>
    <row r="312" spans="1:106" s="7" customFormat="1" ht="21.75" customHeight="1">
      <c r="A312" s="70">
        <v>1</v>
      </c>
      <c r="B312" s="70"/>
      <c r="C312" s="70"/>
      <c r="D312" s="70"/>
      <c r="E312" s="70"/>
      <c r="F312" s="72" t="s">
        <v>82</v>
      </c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  <c r="AA312" s="72"/>
      <c r="AB312" s="72" t="s">
        <v>68</v>
      </c>
      <c r="AC312" s="72"/>
      <c r="AD312" s="72"/>
      <c r="AE312" s="72"/>
      <c r="AF312" s="72"/>
      <c r="AG312" s="72"/>
      <c r="AH312" s="72" t="s">
        <v>65</v>
      </c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80"/>
      <c r="AT312" s="80"/>
      <c r="AU312" s="80"/>
      <c r="AV312" s="80"/>
      <c r="AW312" s="80"/>
      <c r="AX312" s="80"/>
      <c r="AY312" s="80"/>
      <c r="AZ312" s="80">
        <f>3/3*100</f>
        <v>100</v>
      </c>
      <c r="BA312" s="80"/>
      <c r="BB312" s="80"/>
      <c r="BC312" s="80"/>
      <c r="BD312" s="80"/>
      <c r="BE312" s="80"/>
      <c r="BF312" s="80">
        <v>100</v>
      </c>
      <c r="BG312" s="80"/>
      <c r="BH312" s="80"/>
      <c r="BI312" s="80"/>
      <c r="BJ312" s="80"/>
      <c r="BK312" s="80"/>
      <c r="BL312" s="80"/>
      <c r="BM312" s="80"/>
      <c r="BN312" s="80"/>
      <c r="BO312" s="80"/>
      <c r="BP312" s="80"/>
      <c r="BQ312" s="80"/>
      <c r="BR312" s="80"/>
      <c r="BS312" s="80"/>
      <c r="BT312" s="80">
        <v>100</v>
      </c>
      <c r="BU312" s="80"/>
      <c r="BV312" s="80"/>
      <c r="BW312" s="80"/>
      <c r="BX312" s="80"/>
      <c r="BY312" s="80"/>
      <c r="BZ312" s="80">
        <v>100</v>
      </c>
      <c r="CA312" s="80"/>
      <c r="CB312" s="80"/>
      <c r="CC312" s="80"/>
      <c r="CD312" s="80"/>
      <c r="CE312" s="80"/>
      <c r="CF312" s="80"/>
    </row>
    <row r="313" spans="1:106" s="22" customFormat="1" ht="21" customHeight="1">
      <c r="A313" s="296" t="s">
        <v>78</v>
      </c>
      <c r="B313" s="296"/>
      <c r="C313" s="296"/>
      <c r="D313" s="296"/>
      <c r="E313" s="296"/>
      <c r="F313" s="297" t="s">
        <v>147</v>
      </c>
      <c r="G313" s="297"/>
      <c r="H313" s="297"/>
      <c r="I313" s="297"/>
      <c r="J313" s="297"/>
      <c r="K313" s="297"/>
      <c r="L313" s="297"/>
      <c r="M313" s="297"/>
      <c r="N313" s="297"/>
      <c r="O313" s="297"/>
      <c r="P313" s="297"/>
      <c r="Q313" s="297"/>
      <c r="R313" s="297"/>
      <c r="S313" s="297"/>
      <c r="T313" s="297"/>
      <c r="U313" s="297"/>
      <c r="V313" s="297"/>
      <c r="W313" s="297"/>
      <c r="X313" s="297"/>
      <c r="Y313" s="297"/>
      <c r="Z313" s="297"/>
      <c r="AA313" s="297"/>
      <c r="AB313" s="297"/>
      <c r="AC313" s="297"/>
      <c r="AD313" s="297"/>
      <c r="AE313" s="297"/>
      <c r="AF313" s="297"/>
      <c r="AG313" s="297"/>
      <c r="AH313" s="297"/>
      <c r="AI313" s="297"/>
      <c r="AJ313" s="297"/>
      <c r="AK313" s="297"/>
      <c r="AL313" s="297"/>
      <c r="AM313" s="297"/>
      <c r="AN313" s="297"/>
      <c r="AO313" s="297"/>
      <c r="AP313" s="297"/>
      <c r="AQ313" s="297"/>
      <c r="AR313" s="297"/>
      <c r="AS313" s="297"/>
      <c r="AT313" s="297"/>
      <c r="AU313" s="297"/>
      <c r="AV313" s="297"/>
      <c r="AW313" s="297"/>
      <c r="AX313" s="297"/>
      <c r="AY313" s="297"/>
      <c r="AZ313" s="297"/>
      <c r="BA313" s="297"/>
      <c r="BB313" s="297"/>
      <c r="BC313" s="297"/>
      <c r="BD313" s="297"/>
      <c r="BE313" s="297"/>
      <c r="BF313" s="297"/>
      <c r="BG313" s="297"/>
      <c r="BH313" s="297"/>
      <c r="BI313" s="297"/>
      <c r="BJ313" s="297"/>
      <c r="BK313" s="297"/>
      <c r="BL313" s="297"/>
      <c r="BM313" s="297"/>
      <c r="BN313" s="297"/>
      <c r="BO313" s="297"/>
      <c r="BP313" s="297"/>
      <c r="BQ313" s="297"/>
      <c r="BR313" s="297"/>
      <c r="BS313" s="297"/>
      <c r="BT313" s="297"/>
      <c r="BU313" s="297"/>
      <c r="BV313" s="297"/>
      <c r="BW313" s="297"/>
      <c r="BX313" s="297"/>
      <c r="BY313" s="297"/>
      <c r="BZ313" s="297"/>
      <c r="CA313" s="297"/>
      <c r="CB313" s="297"/>
      <c r="CC313" s="297"/>
      <c r="CD313" s="297"/>
      <c r="CE313" s="297"/>
      <c r="CF313" s="297"/>
      <c r="CG313" s="25"/>
      <c r="CH313" s="25"/>
      <c r="CI313" s="25"/>
      <c r="CJ313" s="25"/>
      <c r="CK313" s="25"/>
      <c r="CL313" s="25"/>
      <c r="CM313" s="25"/>
      <c r="CN313" s="25"/>
      <c r="CO313" s="25"/>
      <c r="CP313" s="25"/>
      <c r="CQ313" s="25"/>
      <c r="CR313" s="25"/>
      <c r="CS313" s="25"/>
      <c r="CT313" s="25"/>
      <c r="CU313" s="25"/>
      <c r="CV313" s="25"/>
      <c r="CW313" s="25"/>
      <c r="CX313" s="25"/>
      <c r="CY313" s="25"/>
      <c r="CZ313" s="25"/>
      <c r="DA313" s="26"/>
    </row>
    <row r="314" spans="1:106" ht="12.75" customHeight="1">
      <c r="A314" s="73"/>
      <c r="B314" s="73"/>
      <c r="C314" s="73"/>
      <c r="D314" s="73"/>
      <c r="E314" s="73"/>
      <c r="F314" s="76" t="s">
        <v>55</v>
      </c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76"/>
      <c r="CB314" s="76"/>
      <c r="CC314" s="76"/>
      <c r="CD314" s="76"/>
      <c r="CE314" s="76"/>
      <c r="CF314" s="76"/>
      <c r="CG314" s="27"/>
      <c r="CH314" s="27"/>
      <c r="CI314" s="27"/>
      <c r="CJ314" s="27"/>
      <c r="CK314" s="27"/>
      <c r="CL314" s="27"/>
      <c r="CM314" s="27"/>
      <c r="CN314" s="27"/>
      <c r="CO314" s="27"/>
      <c r="CP314" s="27"/>
      <c r="CQ314" s="27"/>
      <c r="CR314" s="27"/>
      <c r="CS314" s="27"/>
      <c r="CT314" s="27"/>
      <c r="CU314" s="27"/>
      <c r="CV314" s="27"/>
      <c r="CW314" s="27"/>
      <c r="CX314" s="27"/>
      <c r="CY314" s="27"/>
      <c r="CZ314" s="27"/>
      <c r="DA314" s="28"/>
      <c r="DB314" s="28"/>
    </row>
    <row r="315" spans="1:106" s="7" customFormat="1" ht="33" customHeight="1">
      <c r="A315" s="70">
        <v>1</v>
      </c>
      <c r="B315" s="70"/>
      <c r="C315" s="70"/>
      <c r="D315" s="70"/>
      <c r="E315" s="70"/>
      <c r="F315" s="72" t="s">
        <v>70</v>
      </c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  <c r="AA315" s="72"/>
      <c r="AB315" s="73" t="s">
        <v>57</v>
      </c>
      <c r="AC315" s="73"/>
      <c r="AD315" s="73"/>
      <c r="AE315" s="73"/>
      <c r="AF315" s="73"/>
      <c r="AG315" s="73"/>
      <c r="AH315" s="81" t="s">
        <v>170</v>
      </c>
      <c r="AI315" s="82"/>
      <c r="AJ315" s="82"/>
      <c r="AK315" s="82"/>
      <c r="AL315" s="82"/>
      <c r="AM315" s="82"/>
      <c r="AN315" s="82"/>
      <c r="AO315" s="82"/>
      <c r="AP315" s="82"/>
      <c r="AQ315" s="82"/>
      <c r="AR315" s="83"/>
      <c r="AS315" s="79"/>
      <c r="AT315" s="79"/>
      <c r="AU315" s="79"/>
      <c r="AV315" s="79"/>
      <c r="AW315" s="79"/>
      <c r="AX315" s="79"/>
      <c r="AY315" s="79"/>
      <c r="AZ315" s="74">
        <f>AO132</f>
        <v>6838336.080000001</v>
      </c>
      <c r="BA315" s="74"/>
      <c r="BB315" s="74"/>
      <c r="BC315" s="74"/>
      <c r="BD315" s="74"/>
      <c r="BE315" s="74"/>
      <c r="BF315" s="74">
        <f>AS315+AZ315</f>
        <v>6838336.080000001</v>
      </c>
      <c r="BG315" s="74"/>
      <c r="BH315" s="74"/>
      <c r="BI315" s="74"/>
      <c r="BJ315" s="74"/>
      <c r="BK315" s="74"/>
      <c r="BL315" s="74"/>
      <c r="BM315" s="79"/>
      <c r="BN315" s="79"/>
      <c r="BO315" s="79"/>
      <c r="BP315" s="79"/>
      <c r="BQ315" s="79"/>
      <c r="BR315" s="79"/>
      <c r="BS315" s="79"/>
      <c r="BT315" s="74">
        <f>BH132</f>
        <v>7241797.9087200006</v>
      </c>
      <c r="BU315" s="74"/>
      <c r="BV315" s="74"/>
      <c r="BW315" s="74"/>
      <c r="BX315" s="74"/>
      <c r="BY315" s="74"/>
      <c r="BZ315" s="74">
        <f>BM315+BT315</f>
        <v>7241797.9087200006</v>
      </c>
      <c r="CA315" s="74"/>
      <c r="CB315" s="74"/>
      <c r="CC315" s="74"/>
      <c r="CD315" s="74"/>
      <c r="CE315" s="74"/>
      <c r="CF315" s="74"/>
      <c r="CG315" s="75"/>
      <c r="CH315" s="75"/>
      <c r="CI315" s="75"/>
      <c r="CJ315" s="75"/>
      <c r="CK315" s="75"/>
      <c r="CL315" s="75"/>
      <c r="CM315" s="75"/>
      <c r="CN315" s="94"/>
      <c r="CO315" s="94"/>
      <c r="CP315" s="94"/>
      <c r="CQ315" s="94"/>
      <c r="CR315" s="94"/>
      <c r="CS315" s="94"/>
      <c r="CT315" s="94"/>
      <c r="CU315" s="94"/>
      <c r="CV315" s="94"/>
      <c r="CW315" s="94"/>
      <c r="CX315" s="94"/>
      <c r="CY315" s="94"/>
      <c r="CZ315" s="94"/>
      <c r="DA315" s="29"/>
      <c r="DB315" s="29"/>
    </row>
    <row r="316" spans="1:106" ht="12.75" customHeight="1">
      <c r="A316" s="73"/>
      <c r="B316" s="73"/>
      <c r="C316" s="73"/>
      <c r="D316" s="73"/>
      <c r="E316" s="73"/>
      <c r="F316" s="76" t="s">
        <v>59</v>
      </c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76"/>
      <c r="CB316" s="76"/>
      <c r="CC316" s="76"/>
      <c r="CD316" s="76"/>
      <c r="CE316" s="76"/>
      <c r="CF316" s="76"/>
      <c r="CG316" s="77"/>
      <c r="CH316" s="77"/>
      <c r="CI316" s="77"/>
      <c r="CJ316" s="77"/>
      <c r="CK316" s="77"/>
      <c r="CL316" s="77"/>
      <c r="CM316" s="77"/>
      <c r="CN316" s="77"/>
      <c r="CO316" s="77"/>
      <c r="CP316" s="77"/>
      <c r="CQ316" s="77"/>
      <c r="CR316" s="77"/>
      <c r="CS316" s="77"/>
      <c r="CT316" s="77"/>
      <c r="CU316" s="77"/>
      <c r="CV316" s="77"/>
      <c r="CW316" s="77"/>
      <c r="CX316" s="77"/>
      <c r="CY316" s="77"/>
      <c r="CZ316" s="78"/>
      <c r="DA316" s="28"/>
      <c r="DB316" s="28"/>
    </row>
    <row r="317" spans="1:106" ht="16.2" customHeight="1">
      <c r="A317" s="70">
        <v>1</v>
      </c>
      <c r="B317" s="70"/>
      <c r="C317" s="70"/>
      <c r="D317" s="70"/>
      <c r="E317" s="70"/>
      <c r="F317" s="302" t="s">
        <v>189</v>
      </c>
      <c r="G317" s="303"/>
      <c r="H317" s="303"/>
      <c r="I317" s="303"/>
      <c r="J317" s="303"/>
      <c r="K317" s="303"/>
      <c r="L317" s="303"/>
      <c r="M317" s="303"/>
      <c r="N317" s="303"/>
      <c r="O317" s="303"/>
      <c r="P317" s="303"/>
      <c r="Q317" s="303"/>
      <c r="R317" s="303"/>
      <c r="S317" s="303"/>
      <c r="T317" s="303"/>
      <c r="U317" s="303"/>
      <c r="V317" s="303"/>
      <c r="W317" s="303"/>
      <c r="X317" s="303"/>
      <c r="Y317" s="303"/>
      <c r="Z317" s="303"/>
      <c r="AA317" s="304"/>
      <c r="AB317" s="73" t="s">
        <v>61</v>
      </c>
      <c r="AC317" s="73"/>
      <c r="AD317" s="73"/>
      <c r="AE317" s="73"/>
      <c r="AF317" s="73"/>
      <c r="AG317" s="73"/>
      <c r="AH317" s="73" t="s">
        <v>58</v>
      </c>
      <c r="AI317" s="73"/>
      <c r="AJ317" s="73"/>
      <c r="AK317" s="73"/>
      <c r="AL317" s="73"/>
      <c r="AM317" s="73"/>
      <c r="AN317" s="73"/>
      <c r="AO317" s="73"/>
      <c r="AP317" s="73"/>
      <c r="AQ317" s="73"/>
      <c r="AR317" s="73"/>
      <c r="AS317" s="79"/>
      <c r="AT317" s="79"/>
      <c r="AU317" s="79"/>
      <c r="AV317" s="79"/>
      <c r="AW317" s="79"/>
      <c r="AX317" s="79"/>
      <c r="AY317" s="79"/>
      <c r="AZ317" s="80">
        <v>3</v>
      </c>
      <c r="BA317" s="80"/>
      <c r="BB317" s="80"/>
      <c r="BC317" s="80"/>
      <c r="BD317" s="80"/>
      <c r="BE317" s="80"/>
      <c r="BF317" s="80">
        <f>AZ317</f>
        <v>3</v>
      </c>
      <c r="BG317" s="80"/>
      <c r="BH317" s="80"/>
      <c r="BI317" s="80"/>
      <c r="BJ317" s="80"/>
      <c r="BK317" s="80"/>
      <c r="BL317" s="80"/>
      <c r="BM317" s="79"/>
      <c r="BN317" s="79"/>
      <c r="BO317" s="79"/>
      <c r="BP317" s="79"/>
      <c r="BQ317" s="79"/>
      <c r="BR317" s="79"/>
      <c r="BS317" s="79"/>
      <c r="BT317" s="80">
        <v>3</v>
      </c>
      <c r="BU317" s="80"/>
      <c r="BV317" s="80"/>
      <c r="BW317" s="80"/>
      <c r="BX317" s="80"/>
      <c r="BY317" s="80"/>
      <c r="BZ317" s="80">
        <f>BT317</f>
        <v>3</v>
      </c>
      <c r="CA317" s="80"/>
      <c r="CB317" s="80"/>
      <c r="CC317" s="80"/>
      <c r="CD317" s="80"/>
      <c r="CE317" s="80"/>
      <c r="CF317" s="80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28"/>
      <c r="DB317" s="28"/>
    </row>
    <row r="318" spans="1:106" s="7" customFormat="1" ht="12.75" hidden="1" customHeight="1">
      <c r="A318" s="70">
        <v>2</v>
      </c>
      <c r="B318" s="70"/>
      <c r="C318" s="70"/>
      <c r="D318" s="70"/>
      <c r="E318" s="70"/>
      <c r="F318" s="72" t="s">
        <v>71</v>
      </c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  <c r="AA318" s="72"/>
      <c r="AB318" s="73" t="s">
        <v>61</v>
      </c>
      <c r="AC318" s="73"/>
      <c r="AD318" s="73"/>
      <c r="AE318" s="73"/>
      <c r="AF318" s="73"/>
      <c r="AG318" s="73"/>
      <c r="AH318" s="73" t="s">
        <v>58</v>
      </c>
      <c r="AI318" s="73"/>
      <c r="AJ318" s="73"/>
      <c r="AK318" s="73"/>
      <c r="AL318" s="73"/>
      <c r="AM318" s="73"/>
      <c r="AN318" s="73"/>
      <c r="AO318" s="73"/>
      <c r="AP318" s="73"/>
      <c r="AQ318" s="73"/>
      <c r="AR318" s="73"/>
      <c r="AS318" s="79"/>
      <c r="AT318" s="79"/>
      <c r="AU318" s="79"/>
      <c r="AV318" s="79"/>
      <c r="AW318" s="79"/>
      <c r="AX318" s="79"/>
      <c r="AY318" s="79"/>
      <c r="AZ318" s="80">
        <v>5</v>
      </c>
      <c r="BA318" s="80"/>
      <c r="BB318" s="80"/>
      <c r="BC318" s="80"/>
      <c r="BD318" s="80"/>
      <c r="BE318" s="80"/>
      <c r="BF318" s="80">
        <v>5</v>
      </c>
      <c r="BG318" s="80"/>
      <c r="BH318" s="80"/>
      <c r="BI318" s="80"/>
      <c r="BJ318" s="80"/>
      <c r="BK318" s="80"/>
      <c r="BL318" s="80"/>
      <c r="BM318" s="79"/>
      <c r="BN318" s="79"/>
      <c r="BO318" s="79"/>
      <c r="BP318" s="79"/>
      <c r="BQ318" s="79"/>
      <c r="BR318" s="79"/>
      <c r="BS318" s="79"/>
      <c r="BT318" s="80">
        <v>5</v>
      </c>
      <c r="BU318" s="80"/>
      <c r="BV318" s="80"/>
      <c r="BW318" s="80"/>
      <c r="BX318" s="80"/>
      <c r="BY318" s="80"/>
      <c r="BZ318" s="80">
        <v>5</v>
      </c>
      <c r="CA318" s="80"/>
      <c r="CB318" s="80"/>
      <c r="CC318" s="80"/>
      <c r="CD318" s="80"/>
      <c r="CE318" s="80"/>
      <c r="CF318" s="80"/>
      <c r="CG318" s="75"/>
      <c r="CH318" s="75"/>
      <c r="CI318" s="75"/>
      <c r="CJ318" s="75"/>
      <c r="CK318" s="75"/>
      <c r="CL318" s="75"/>
      <c r="CM318" s="75"/>
      <c r="CN318" s="150"/>
      <c r="CO318" s="150"/>
      <c r="CP318" s="150"/>
      <c r="CQ318" s="150"/>
      <c r="CR318" s="150"/>
      <c r="CS318" s="150"/>
      <c r="CT318" s="150"/>
      <c r="CU318" s="150"/>
      <c r="CV318" s="150"/>
      <c r="CW318" s="150"/>
      <c r="CX318" s="150"/>
      <c r="CY318" s="150"/>
      <c r="CZ318" s="150"/>
      <c r="DA318" s="29"/>
      <c r="DB318" s="29"/>
    </row>
    <row r="319" spans="1:106" s="7" customFormat="1" ht="12.75" hidden="1" customHeight="1">
      <c r="A319" s="70">
        <v>3</v>
      </c>
      <c r="B319" s="70"/>
      <c r="C319" s="70"/>
      <c r="D319" s="70"/>
      <c r="E319" s="70"/>
      <c r="F319" s="71" t="s">
        <v>144</v>
      </c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  <c r="AA319" s="72"/>
      <c r="AB319" s="73" t="s">
        <v>72</v>
      </c>
      <c r="AC319" s="73"/>
      <c r="AD319" s="73"/>
      <c r="AE319" s="73"/>
      <c r="AF319" s="73"/>
      <c r="AG319" s="73"/>
      <c r="AH319" s="73" t="s">
        <v>73</v>
      </c>
      <c r="AI319" s="73"/>
      <c r="AJ319" s="73"/>
      <c r="AK319" s="73"/>
      <c r="AL319" s="73"/>
      <c r="AM319" s="73"/>
      <c r="AN319" s="73"/>
      <c r="AO319" s="73"/>
      <c r="AP319" s="73"/>
      <c r="AQ319" s="73"/>
      <c r="AR319" s="73"/>
      <c r="AS319" s="79"/>
      <c r="AT319" s="79"/>
      <c r="AU319" s="79"/>
      <c r="AV319" s="79"/>
      <c r="AW319" s="79"/>
      <c r="AX319" s="79"/>
      <c r="AY319" s="79"/>
      <c r="AZ319" s="143"/>
      <c r="BA319" s="144"/>
      <c r="BB319" s="144"/>
      <c r="BC319" s="144"/>
      <c r="BD319" s="144"/>
      <c r="BE319" s="145"/>
      <c r="BF319" s="143"/>
      <c r="BG319" s="144"/>
      <c r="BH319" s="144"/>
      <c r="BI319" s="144"/>
      <c r="BJ319" s="144"/>
      <c r="BK319" s="144"/>
      <c r="BL319" s="145"/>
      <c r="BM319" s="103"/>
      <c r="BN319" s="104"/>
      <c r="BO319" s="104"/>
      <c r="BP319" s="104"/>
      <c r="BQ319" s="104"/>
      <c r="BR319" s="104"/>
      <c r="BS319" s="105"/>
      <c r="BT319" s="140"/>
      <c r="BU319" s="140"/>
      <c r="BV319" s="140"/>
      <c r="BW319" s="140"/>
      <c r="BX319" s="140"/>
      <c r="BY319" s="140"/>
      <c r="BZ319" s="140"/>
      <c r="CA319" s="140"/>
      <c r="CB319" s="140"/>
      <c r="CC319" s="140"/>
      <c r="CD319" s="140"/>
      <c r="CE319" s="140"/>
      <c r="CF319" s="140"/>
      <c r="CG319" s="75"/>
      <c r="CH319" s="75"/>
      <c r="CI319" s="75"/>
      <c r="CJ319" s="75"/>
      <c r="CK319" s="75"/>
      <c r="CL319" s="75"/>
      <c r="CM319" s="75"/>
      <c r="CN319" s="141"/>
      <c r="CO319" s="141"/>
      <c r="CP319" s="141"/>
      <c r="CQ319" s="141"/>
      <c r="CR319" s="141"/>
      <c r="CS319" s="141"/>
      <c r="CT319" s="141"/>
      <c r="CU319" s="141"/>
      <c r="CV319" s="141"/>
      <c r="CW319" s="141"/>
      <c r="CX319" s="141"/>
      <c r="CY319" s="141"/>
      <c r="CZ319" s="141"/>
      <c r="DA319" s="29"/>
      <c r="DB319" s="29"/>
    </row>
    <row r="320" spans="1:106" s="7" customFormat="1" ht="12.75" hidden="1" customHeight="1">
      <c r="A320" s="70">
        <v>4</v>
      </c>
      <c r="B320" s="70"/>
      <c r="C320" s="70"/>
      <c r="D320" s="70"/>
      <c r="E320" s="70"/>
      <c r="F320" s="72" t="s">
        <v>74</v>
      </c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  <c r="AA320" s="72"/>
      <c r="AB320" s="73" t="s">
        <v>72</v>
      </c>
      <c r="AC320" s="73"/>
      <c r="AD320" s="73"/>
      <c r="AE320" s="73"/>
      <c r="AF320" s="73"/>
      <c r="AG320" s="73"/>
      <c r="AH320" s="73" t="s">
        <v>73</v>
      </c>
      <c r="AI320" s="73"/>
      <c r="AJ320" s="73"/>
      <c r="AK320" s="73"/>
      <c r="AL320" s="73"/>
      <c r="AM320" s="73"/>
      <c r="AN320" s="73"/>
      <c r="AO320" s="73"/>
      <c r="AP320" s="73"/>
      <c r="AQ320" s="73"/>
      <c r="AR320" s="73"/>
      <c r="AS320" s="79"/>
      <c r="AT320" s="79"/>
      <c r="AU320" s="79"/>
      <c r="AV320" s="79"/>
      <c r="AW320" s="79"/>
      <c r="AX320" s="79"/>
      <c r="AY320" s="79"/>
      <c r="AZ320" s="143"/>
      <c r="BA320" s="144"/>
      <c r="BB320" s="144"/>
      <c r="BC320" s="144"/>
      <c r="BD320" s="144"/>
      <c r="BE320" s="145"/>
      <c r="BF320" s="143"/>
      <c r="BG320" s="144"/>
      <c r="BH320" s="144"/>
      <c r="BI320" s="144"/>
      <c r="BJ320" s="144"/>
      <c r="BK320" s="144"/>
      <c r="BL320" s="145"/>
      <c r="BM320" s="103"/>
      <c r="BN320" s="104"/>
      <c r="BO320" s="104"/>
      <c r="BP320" s="104"/>
      <c r="BQ320" s="104"/>
      <c r="BR320" s="104"/>
      <c r="BS320" s="105"/>
      <c r="BT320" s="140"/>
      <c r="BU320" s="140"/>
      <c r="BV320" s="140"/>
      <c r="BW320" s="140"/>
      <c r="BX320" s="140"/>
      <c r="BY320" s="140"/>
      <c r="BZ320" s="140"/>
      <c r="CA320" s="140"/>
      <c r="CB320" s="140"/>
      <c r="CC320" s="140"/>
      <c r="CD320" s="140"/>
      <c r="CE320" s="140"/>
      <c r="CF320" s="140"/>
      <c r="CG320" s="75"/>
      <c r="CH320" s="75"/>
      <c r="CI320" s="75"/>
      <c r="CJ320" s="75"/>
      <c r="CK320" s="75"/>
      <c r="CL320" s="75"/>
      <c r="CM320" s="75"/>
      <c r="CN320" s="141"/>
      <c r="CO320" s="141"/>
      <c r="CP320" s="141"/>
      <c r="CQ320" s="141"/>
      <c r="CR320" s="141"/>
      <c r="CS320" s="141"/>
      <c r="CT320" s="141"/>
      <c r="CU320" s="141"/>
      <c r="CV320" s="141"/>
      <c r="CW320" s="141"/>
      <c r="CX320" s="141"/>
      <c r="CY320" s="141"/>
      <c r="CZ320" s="141"/>
      <c r="DA320" s="29"/>
      <c r="DB320" s="29"/>
    </row>
    <row r="321" spans="1:106" ht="12.75" customHeight="1">
      <c r="A321" s="73"/>
      <c r="B321" s="73"/>
      <c r="C321" s="73"/>
      <c r="D321" s="73"/>
      <c r="E321" s="73"/>
      <c r="F321" s="76" t="s">
        <v>63</v>
      </c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Y321" s="76"/>
      <c r="Z321" s="76"/>
      <c r="AA321" s="76"/>
      <c r="AB321" s="76"/>
      <c r="AC321" s="76"/>
      <c r="AD321" s="76"/>
      <c r="AE321" s="76"/>
      <c r="AF321" s="76"/>
      <c r="AG321" s="76"/>
      <c r="AH321" s="76"/>
      <c r="AI321" s="76"/>
      <c r="AJ321" s="76"/>
      <c r="AK321" s="76"/>
      <c r="AL321" s="76"/>
      <c r="AM321" s="76"/>
      <c r="AN321" s="76"/>
      <c r="AO321" s="76"/>
      <c r="AP321" s="76"/>
      <c r="AQ321" s="76"/>
      <c r="AR321" s="76"/>
      <c r="AS321" s="76"/>
      <c r="AT321" s="76"/>
      <c r="AU321" s="76"/>
      <c r="AV321" s="76"/>
      <c r="AW321" s="76"/>
      <c r="AX321" s="76"/>
      <c r="AY321" s="76"/>
      <c r="AZ321" s="76"/>
      <c r="BA321" s="76"/>
      <c r="BB321" s="76"/>
      <c r="BC321" s="76"/>
      <c r="BD321" s="76"/>
      <c r="BE321" s="76"/>
      <c r="BF321" s="76"/>
      <c r="BG321" s="76"/>
      <c r="BH321" s="76"/>
      <c r="BI321" s="76"/>
      <c r="BJ321" s="76"/>
      <c r="BK321" s="76"/>
      <c r="BL321" s="76"/>
      <c r="BM321" s="76"/>
      <c r="BN321" s="76"/>
      <c r="BO321" s="76"/>
      <c r="BP321" s="76"/>
      <c r="BQ321" s="76"/>
      <c r="BR321" s="76"/>
      <c r="BS321" s="76"/>
      <c r="BT321" s="76"/>
      <c r="BU321" s="76"/>
      <c r="BV321" s="76"/>
      <c r="BW321" s="76"/>
      <c r="BX321" s="76"/>
      <c r="BY321" s="76"/>
      <c r="BZ321" s="76"/>
      <c r="CA321" s="76"/>
      <c r="CB321" s="76"/>
      <c r="CC321" s="76"/>
      <c r="CD321" s="76"/>
      <c r="CE321" s="76"/>
      <c r="CF321" s="76"/>
      <c r="CG321" s="77"/>
      <c r="CH321" s="77"/>
      <c r="CI321" s="77"/>
      <c r="CJ321" s="77"/>
      <c r="CK321" s="77"/>
      <c r="CL321" s="77"/>
      <c r="CM321" s="77"/>
      <c r="CN321" s="77"/>
      <c r="CO321" s="77"/>
      <c r="CP321" s="77"/>
      <c r="CQ321" s="77"/>
      <c r="CR321" s="77"/>
      <c r="CS321" s="77"/>
      <c r="CT321" s="77"/>
      <c r="CU321" s="77"/>
      <c r="CV321" s="77"/>
      <c r="CW321" s="77"/>
      <c r="CX321" s="77"/>
      <c r="CY321" s="77"/>
      <c r="CZ321" s="78"/>
      <c r="DA321" s="28"/>
      <c r="DB321" s="28"/>
    </row>
    <row r="322" spans="1:106" s="7" customFormat="1" ht="20.399999999999999" customHeight="1">
      <c r="A322" s="70">
        <v>1</v>
      </c>
      <c r="B322" s="70"/>
      <c r="C322" s="70"/>
      <c r="D322" s="70"/>
      <c r="E322" s="70"/>
      <c r="F322" s="71" t="s">
        <v>190</v>
      </c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  <c r="AA322" s="72"/>
      <c r="AB322" s="73" t="s">
        <v>57</v>
      </c>
      <c r="AC322" s="73"/>
      <c r="AD322" s="73"/>
      <c r="AE322" s="73"/>
      <c r="AF322" s="73"/>
      <c r="AG322" s="73"/>
      <c r="AH322" s="73" t="s">
        <v>76</v>
      </c>
      <c r="AI322" s="73"/>
      <c r="AJ322" s="73"/>
      <c r="AK322" s="73"/>
      <c r="AL322" s="73"/>
      <c r="AM322" s="73"/>
      <c r="AN322" s="73"/>
      <c r="AO322" s="73"/>
      <c r="AP322" s="73"/>
      <c r="AQ322" s="73"/>
      <c r="AR322" s="73"/>
      <c r="AS322" s="79"/>
      <c r="AT322" s="79"/>
      <c r="AU322" s="79"/>
      <c r="AV322" s="79"/>
      <c r="AW322" s="79"/>
      <c r="AX322" s="79"/>
      <c r="AY322" s="79"/>
      <c r="AZ322" s="74">
        <f>AZ315/AZ317</f>
        <v>2279445.3600000003</v>
      </c>
      <c r="BA322" s="74"/>
      <c r="BB322" s="74"/>
      <c r="BC322" s="74"/>
      <c r="BD322" s="74"/>
      <c r="BE322" s="74"/>
      <c r="BF322" s="74">
        <f>BF315/BF317</f>
        <v>2279445.3600000003</v>
      </c>
      <c r="BG322" s="74"/>
      <c r="BH322" s="74"/>
      <c r="BI322" s="74"/>
      <c r="BJ322" s="74"/>
      <c r="BK322" s="74"/>
      <c r="BL322" s="74"/>
      <c r="BM322" s="79"/>
      <c r="BN322" s="79"/>
      <c r="BO322" s="79"/>
      <c r="BP322" s="79"/>
      <c r="BQ322" s="79"/>
      <c r="BR322" s="79"/>
      <c r="BS322" s="79"/>
      <c r="BT322" s="74">
        <f>BT315/BT317</f>
        <v>2413932.6362400004</v>
      </c>
      <c r="BU322" s="74"/>
      <c r="BV322" s="74"/>
      <c r="BW322" s="74"/>
      <c r="BX322" s="74"/>
      <c r="BY322" s="74"/>
      <c r="BZ322" s="74">
        <f>BZ315/BZ317</f>
        <v>2413932.6362400004</v>
      </c>
      <c r="CA322" s="74"/>
      <c r="CB322" s="74"/>
      <c r="CC322" s="74"/>
      <c r="CD322" s="74"/>
      <c r="CE322" s="74"/>
      <c r="CF322" s="74"/>
      <c r="CG322" s="75"/>
      <c r="CH322" s="75"/>
      <c r="CI322" s="75"/>
      <c r="CJ322" s="75"/>
      <c r="CK322" s="75"/>
      <c r="CL322" s="75"/>
      <c r="CM322" s="75"/>
      <c r="CN322" s="142"/>
      <c r="CO322" s="142"/>
      <c r="CP322" s="142"/>
      <c r="CQ322" s="142"/>
      <c r="CR322" s="142"/>
      <c r="CS322" s="142"/>
      <c r="CT322" s="142"/>
      <c r="CU322" s="142"/>
      <c r="CV322" s="142"/>
      <c r="CW322" s="142"/>
      <c r="CX322" s="142"/>
      <c r="CY322" s="142"/>
      <c r="CZ322" s="142"/>
      <c r="DA322" s="29"/>
      <c r="DB322" s="29"/>
    </row>
    <row r="323" spans="1:106" ht="12.75" customHeight="1">
      <c r="A323" s="73"/>
      <c r="B323" s="73"/>
      <c r="C323" s="73"/>
      <c r="D323" s="73"/>
      <c r="E323" s="73"/>
      <c r="F323" s="76" t="s">
        <v>66</v>
      </c>
      <c r="G323" s="76"/>
      <c r="H323" s="76"/>
      <c r="I323" s="76"/>
      <c r="J323" s="76"/>
      <c r="K323" s="76"/>
      <c r="L323" s="76"/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  <c r="Y323" s="76"/>
      <c r="Z323" s="76"/>
      <c r="AA323" s="76"/>
      <c r="AB323" s="76"/>
      <c r="AC323" s="76"/>
      <c r="AD323" s="76"/>
      <c r="AE323" s="76"/>
      <c r="AF323" s="76"/>
      <c r="AG323" s="76"/>
      <c r="AH323" s="76"/>
      <c r="AI323" s="76"/>
      <c r="AJ323" s="76"/>
      <c r="AK323" s="76"/>
      <c r="AL323" s="76"/>
      <c r="AM323" s="76"/>
      <c r="AN323" s="76"/>
      <c r="AO323" s="76"/>
      <c r="AP323" s="76"/>
      <c r="AQ323" s="76"/>
      <c r="AR323" s="76"/>
      <c r="AS323" s="76"/>
      <c r="AT323" s="76"/>
      <c r="AU323" s="76"/>
      <c r="AV323" s="76"/>
      <c r="AW323" s="76"/>
      <c r="AX323" s="76"/>
      <c r="AY323" s="76"/>
      <c r="AZ323" s="76"/>
      <c r="BA323" s="76"/>
      <c r="BB323" s="76"/>
      <c r="BC323" s="76"/>
      <c r="BD323" s="76"/>
      <c r="BE323" s="76"/>
      <c r="BF323" s="76"/>
      <c r="BG323" s="76"/>
      <c r="BH323" s="76"/>
      <c r="BI323" s="76"/>
      <c r="BJ323" s="76"/>
      <c r="BK323" s="76"/>
      <c r="BL323" s="76"/>
      <c r="BM323" s="76"/>
      <c r="BN323" s="76"/>
      <c r="BO323" s="76"/>
      <c r="BP323" s="76"/>
      <c r="BQ323" s="76"/>
      <c r="BR323" s="76"/>
      <c r="BS323" s="76"/>
      <c r="BT323" s="76"/>
      <c r="BU323" s="76"/>
      <c r="BV323" s="76"/>
      <c r="BW323" s="76"/>
      <c r="BX323" s="76"/>
      <c r="BY323" s="76"/>
      <c r="BZ323" s="76"/>
      <c r="CA323" s="76"/>
      <c r="CB323" s="76"/>
      <c r="CC323" s="76"/>
      <c r="CD323" s="76"/>
      <c r="CE323" s="76"/>
      <c r="CF323" s="76"/>
      <c r="CG323" s="77"/>
      <c r="CH323" s="77"/>
      <c r="CI323" s="77"/>
      <c r="CJ323" s="77"/>
      <c r="CK323" s="77"/>
      <c r="CL323" s="77"/>
      <c r="CM323" s="77"/>
      <c r="CN323" s="77"/>
      <c r="CO323" s="77"/>
      <c r="CP323" s="77"/>
      <c r="CQ323" s="77"/>
      <c r="CR323" s="77"/>
      <c r="CS323" s="77"/>
      <c r="CT323" s="77"/>
      <c r="CU323" s="77"/>
      <c r="CV323" s="77"/>
      <c r="CW323" s="77"/>
      <c r="CX323" s="77"/>
      <c r="CY323" s="77"/>
      <c r="CZ323" s="78"/>
      <c r="DA323" s="28"/>
      <c r="DB323" s="28"/>
    </row>
    <row r="324" spans="1:106" s="7" customFormat="1" ht="21.75" customHeight="1">
      <c r="A324" s="70">
        <v>1</v>
      </c>
      <c r="B324" s="70"/>
      <c r="C324" s="70"/>
      <c r="D324" s="70"/>
      <c r="E324" s="70"/>
      <c r="F324" s="71" t="s">
        <v>188</v>
      </c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  <c r="AA324" s="72"/>
      <c r="AB324" s="73" t="s">
        <v>68</v>
      </c>
      <c r="AC324" s="73"/>
      <c r="AD324" s="73"/>
      <c r="AE324" s="73"/>
      <c r="AF324" s="73"/>
      <c r="AG324" s="73"/>
      <c r="AH324" s="73" t="s">
        <v>76</v>
      </c>
      <c r="AI324" s="73"/>
      <c r="AJ324" s="73"/>
      <c r="AK324" s="73"/>
      <c r="AL324" s="73"/>
      <c r="AM324" s="73"/>
      <c r="AN324" s="73"/>
      <c r="AO324" s="73"/>
      <c r="AP324" s="73"/>
      <c r="AQ324" s="73"/>
      <c r="AR324" s="73"/>
      <c r="AS324" s="79"/>
      <c r="AT324" s="79"/>
      <c r="AU324" s="79"/>
      <c r="AV324" s="79"/>
      <c r="AW324" s="79"/>
      <c r="AX324" s="79"/>
      <c r="AY324" s="79"/>
      <c r="AZ324" s="111">
        <f>3/5*100</f>
        <v>60</v>
      </c>
      <c r="BA324" s="111"/>
      <c r="BB324" s="111"/>
      <c r="BC324" s="111"/>
      <c r="BD324" s="111"/>
      <c r="BE324" s="111"/>
      <c r="BF324" s="111">
        <f>3/5*100</f>
        <v>60</v>
      </c>
      <c r="BG324" s="111"/>
      <c r="BH324" s="111"/>
      <c r="BI324" s="111"/>
      <c r="BJ324" s="111"/>
      <c r="BK324" s="111"/>
      <c r="BL324" s="111"/>
      <c r="BM324" s="79"/>
      <c r="BN324" s="79"/>
      <c r="BO324" s="79"/>
      <c r="BP324" s="79"/>
      <c r="BQ324" s="79"/>
      <c r="BR324" s="79"/>
      <c r="BS324" s="79"/>
      <c r="BT324" s="111">
        <f>3/5*100</f>
        <v>60</v>
      </c>
      <c r="BU324" s="111"/>
      <c r="BV324" s="111"/>
      <c r="BW324" s="111"/>
      <c r="BX324" s="111"/>
      <c r="BY324" s="111"/>
      <c r="BZ324" s="139">
        <f>3/5*100</f>
        <v>60</v>
      </c>
      <c r="CA324" s="111"/>
      <c r="CB324" s="111"/>
      <c r="CC324" s="111"/>
      <c r="CD324" s="111"/>
      <c r="CE324" s="111"/>
      <c r="CF324" s="111"/>
      <c r="CG324" s="75"/>
      <c r="CH324" s="75"/>
      <c r="CI324" s="75"/>
      <c r="CJ324" s="75"/>
      <c r="CK324" s="75"/>
      <c r="CL324" s="75"/>
      <c r="CM324" s="75"/>
      <c r="CN324" s="149"/>
      <c r="CO324" s="149"/>
      <c r="CP324" s="149"/>
      <c r="CQ324" s="149"/>
      <c r="CR324" s="149"/>
      <c r="CS324" s="149"/>
      <c r="CT324" s="149"/>
      <c r="CU324" s="149"/>
      <c r="CV324" s="149"/>
      <c r="CW324" s="149"/>
      <c r="CX324" s="149"/>
      <c r="CY324" s="149"/>
      <c r="CZ324" s="149"/>
      <c r="DA324" s="29"/>
      <c r="DB324" s="29"/>
    </row>
    <row r="325" spans="1:106" s="22" customFormat="1" ht="30.6" customHeight="1">
      <c r="A325" s="296" t="s">
        <v>149</v>
      </c>
      <c r="B325" s="296"/>
      <c r="C325" s="296"/>
      <c r="D325" s="296"/>
      <c r="E325" s="296"/>
      <c r="F325" s="297" t="s">
        <v>46</v>
      </c>
      <c r="G325" s="297"/>
      <c r="H325" s="297"/>
      <c r="I325" s="297"/>
      <c r="J325" s="297"/>
      <c r="K325" s="297"/>
      <c r="L325" s="297"/>
      <c r="M325" s="297"/>
      <c r="N325" s="297"/>
      <c r="O325" s="297"/>
      <c r="P325" s="297"/>
      <c r="Q325" s="297"/>
      <c r="R325" s="297"/>
      <c r="S325" s="297"/>
      <c r="T325" s="297"/>
      <c r="U325" s="297"/>
      <c r="V325" s="297"/>
      <c r="W325" s="297"/>
      <c r="X325" s="297"/>
      <c r="Y325" s="297"/>
      <c r="Z325" s="297"/>
      <c r="AA325" s="297"/>
      <c r="AB325" s="297"/>
      <c r="AC325" s="297"/>
      <c r="AD325" s="297"/>
      <c r="AE325" s="297"/>
      <c r="AF325" s="297"/>
      <c r="AG325" s="297"/>
      <c r="AH325" s="297"/>
      <c r="AI325" s="297"/>
      <c r="AJ325" s="297"/>
      <c r="AK325" s="297"/>
      <c r="AL325" s="297"/>
      <c r="AM325" s="297"/>
      <c r="AN325" s="297"/>
      <c r="AO325" s="297"/>
      <c r="AP325" s="297"/>
      <c r="AQ325" s="297"/>
      <c r="AR325" s="297"/>
      <c r="AS325" s="297"/>
      <c r="AT325" s="297"/>
      <c r="AU325" s="297"/>
      <c r="AV325" s="297"/>
      <c r="AW325" s="297"/>
      <c r="AX325" s="297"/>
      <c r="AY325" s="297"/>
      <c r="AZ325" s="297"/>
      <c r="BA325" s="297"/>
      <c r="BB325" s="297"/>
      <c r="BC325" s="297"/>
      <c r="BD325" s="297"/>
      <c r="BE325" s="297"/>
      <c r="BF325" s="297"/>
      <c r="BG325" s="297"/>
      <c r="BH325" s="297"/>
      <c r="BI325" s="297"/>
      <c r="BJ325" s="297"/>
      <c r="BK325" s="297"/>
      <c r="BL325" s="297"/>
      <c r="BM325" s="297"/>
      <c r="BN325" s="297"/>
      <c r="BO325" s="297"/>
      <c r="BP325" s="297"/>
      <c r="BQ325" s="297"/>
      <c r="BR325" s="297"/>
      <c r="BS325" s="297"/>
      <c r="BT325" s="297"/>
      <c r="BU325" s="297"/>
      <c r="BV325" s="297"/>
      <c r="BW325" s="297"/>
      <c r="BX325" s="297"/>
      <c r="BY325" s="297"/>
      <c r="BZ325" s="297"/>
      <c r="CA325" s="297"/>
      <c r="CB325" s="297"/>
      <c r="CC325" s="297"/>
      <c r="CD325" s="297"/>
      <c r="CE325" s="297"/>
      <c r="CF325" s="297"/>
      <c r="CG325" s="25"/>
      <c r="CH325" s="25"/>
      <c r="CI325" s="25"/>
      <c r="CJ325" s="25"/>
      <c r="CK325" s="25"/>
      <c r="CL325" s="25"/>
      <c r="CM325" s="25"/>
      <c r="CN325" s="25"/>
      <c r="CO325" s="25"/>
      <c r="CP325" s="25"/>
      <c r="CQ325" s="25"/>
      <c r="CR325" s="25"/>
      <c r="CS325" s="25"/>
      <c r="CT325" s="25"/>
      <c r="CU325" s="25"/>
      <c r="CV325" s="25"/>
      <c r="CW325" s="25"/>
      <c r="CX325" s="25"/>
      <c r="CY325" s="25"/>
      <c r="CZ325" s="25"/>
    </row>
    <row r="326" spans="1:106" ht="12.75" customHeight="1">
      <c r="A326" s="73"/>
      <c r="B326" s="73"/>
      <c r="C326" s="73"/>
      <c r="D326" s="73"/>
      <c r="E326" s="73"/>
      <c r="F326" s="76" t="s">
        <v>55</v>
      </c>
      <c r="G326" s="76"/>
      <c r="H326" s="76"/>
      <c r="I326" s="76"/>
      <c r="J326" s="76"/>
      <c r="K326" s="76"/>
      <c r="L326" s="76"/>
      <c r="M326" s="76"/>
      <c r="N326" s="76"/>
      <c r="O326" s="76"/>
      <c r="P326" s="76"/>
      <c r="Q326" s="76"/>
      <c r="R326" s="76"/>
      <c r="S326" s="76"/>
      <c r="T326" s="76"/>
      <c r="U326" s="76"/>
      <c r="V326" s="76"/>
      <c r="W326" s="76"/>
      <c r="X326" s="76"/>
      <c r="Y326" s="76"/>
      <c r="Z326" s="76"/>
      <c r="AA326" s="76"/>
      <c r="AB326" s="76"/>
      <c r="AC326" s="76"/>
      <c r="AD326" s="76"/>
      <c r="AE326" s="76"/>
      <c r="AF326" s="76"/>
      <c r="AG326" s="76"/>
      <c r="AH326" s="76"/>
      <c r="AI326" s="76"/>
      <c r="AJ326" s="76"/>
      <c r="AK326" s="76"/>
      <c r="AL326" s="76"/>
      <c r="AM326" s="76"/>
      <c r="AN326" s="76"/>
      <c r="AO326" s="76"/>
      <c r="AP326" s="76"/>
      <c r="AQ326" s="76"/>
      <c r="AR326" s="76"/>
      <c r="AS326" s="76"/>
      <c r="AT326" s="76"/>
      <c r="AU326" s="76"/>
      <c r="AV326" s="76"/>
      <c r="AW326" s="76"/>
      <c r="AX326" s="76"/>
      <c r="AY326" s="76"/>
      <c r="AZ326" s="76"/>
      <c r="BA326" s="76"/>
      <c r="BB326" s="76"/>
      <c r="BC326" s="76"/>
      <c r="BD326" s="76"/>
      <c r="BE326" s="76"/>
      <c r="BF326" s="76"/>
      <c r="BG326" s="76"/>
      <c r="BH326" s="76"/>
      <c r="BI326" s="76"/>
      <c r="BJ326" s="76"/>
      <c r="BK326" s="76"/>
      <c r="BL326" s="76"/>
      <c r="BM326" s="76"/>
      <c r="BN326" s="76"/>
      <c r="BO326" s="76"/>
      <c r="BP326" s="76"/>
      <c r="BQ326" s="76"/>
      <c r="BR326" s="76"/>
      <c r="BS326" s="76"/>
      <c r="BT326" s="76"/>
      <c r="BU326" s="76"/>
      <c r="BV326" s="76"/>
      <c r="BW326" s="76"/>
      <c r="BX326" s="76"/>
      <c r="BY326" s="76"/>
      <c r="BZ326" s="76"/>
      <c r="CA326" s="76"/>
      <c r="CB326" s="76"/>
      <c r="CC326" s="76"/>
      <c r="CD326" s="76"/>
      <c r="CE326" s="76"/>
      <c r="CF326" s="76"/>
      <c r="CG326" s="77"/>
      <c r="CH326" s="77"/>
      <c r="CI326" s="77"/>
      <c r="CJ326" s="77"/>
      <c r="CK326" s="77"/>
      <c r="CL326" s="77"/>
      <c r="CM326" s="77"/>
      <c r="CN326" s="77"/>
      <c r="CO326" s="77"/>
      <c r="CP326" s="77"/>
      <c r="CQ326" s="77"/>
      <c r="CR326" s="77"/>
      <c r="CS326" s="77"/>
      <c r="CT326" s="77"/>
      <c r="CU326" s="77"/>
      <c r="CV326" s="77"/>
      <c r="CW326" s="77"/>
      <c r="CX326" s="77"/>
      <c r="CY326" s="77"/>
      <c r="CZ326" s="78"/>
      <c r="DA326" s="28"/>
      <c r="DB326" s="2"/>
    </row>
    <row r="327" spans="1:106" s="7" customFormat="1" ht="36.6" customHeight="1">
      <c r="A327" s="70">
        <v>1</v>
      </c>
      <c r="B327" s="70"/>
      <c r="C327" s="70"/>
      <c r="D327" s="70"/>
      <c r="E327" s="70"/>
      <c r="F327" s="72" t="s">
        <v>90</v>
      </c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  <c r="AA327" s="72"/>
      <c r="AB327" s="73" t="s">
        <v>57</v>
      </c>
      <c r="AC327" s="73"/>
      <c r="AD327" s="73"/>
      <c r="AE327" s="73"/>
      <c r="AF327" s="73"/>
      <c r="AG327" s="73"/>
      <c r="AH327" s="81" t="s">
        <v>170</v>
      </c>
      <c r="AI327" s="82"/>
      <c r="AJ327" s="82"/>
      <c r="AK327" s="82"/>
      <c r="AL327" s="82"/>
      <c r="AM327" s="82"/>
      <c r="AN327" s="82"/>
      <c r="AO327" s="82"/>
      <c r="AP327" s="82"/>
      <c r="AQ327" s="82"/>
      <c r="AR327" s="83"/>
      <c r="AS327" s="74">
        <f>AB133</f>
        <v>1475000</v>
      </c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4">
        <f>AS327+AZ327</f>
        <v>1475000</v>
      </c>
      <c r="BG327" s="79"/>
      <c r="BH327" s="79"/>
      <c r="BI327" s="79"/>
      <c r="BJ327" s="79"/>
      <c r="BK327" s="79"/>
      <c r="BL327" s="79"/>
      <c r="BM327" s="74">
        <f>BB133</f>
        <v>1475000</v>
      </c>
      <c r="BN327" s="74"/>
      <c r="BO327" s="74"/>
      <c r="BP327" s="74"/>
      <c r="BQ327" s="74"/>
      <c r="BR327" s="74"/>
      <c r="BS327" s="74"/>
      <c r="BT327" s="74"/>
      <c r="BU327" s="74"/>
      <c r="BV327" s="74"/>
      <c r="BW327" s="74"/>
      <c r="BX327" s="74"/>
      <c r="BY327" s="74"/>
      <c r="BZ327" s="74">
        <f>BM327+BT327</f>
        <v>1475000</v>
      </c>
      <c r="CA327" s="74"/>
      <c r="CB327" s="74"/>
      <c r="CC327" s="74"/>
      <c r="CD327" s="74"/>
      <c r="CE327" s="74"/>
      <c r="CF327" s="74"/>
      <c r="CG327" s="75"/>
      <c r="CH327" s="75"/>
      <c r="CI327" s="75"/>
      <c r="CJ327" s="75"/>
      <c r="CK327" s="75"/>
      <c r="CL327" s="75"/>
      <c r="CM327" s="75"/>
      <c r="CN327" s="75"/>
      <c r="CO327" s="75"/>
      <c r="CP327" s="75"/>
      <c r="CQ327" s="75"/>
      <c r="CR327" s="75"/>
      <c r="CS327" s="75"/>
      <c r="CT327" s="75"/>
      <c r="CU327" s="75"/>
      <c r="CV327" s="75"/>
      <c r="CW327" s="75"/>
      <c r="CX327" s="75"/>
      <c r="CY327" s="75"/>
      <c r="CZ327" s="75"/>
      <c r="DA327" s="29"/>
    </row>
    <row r="328" spans="1:106" ht="12.75" customHeight="1">
      <c r="A328" s="73"/>
      <c r="B328" s="73"/>
      <c r="C328" s="73"/>
      <c r="D328" s="73"/>
      <c r="E328" s="73"/>
      <c r="F328" s="76" t="s">
        <v>59</v>
      </c>
      <c r="G328" s="76"/>
      <c r="H328" s="76"/>
      <c r="I328" s="76"/>
      <c r="J328" s="76"/>
      <c r="K328" s="76"/>
      <c r="L328" s="76"/>
      <c r="M328" s="76"/>
      <c r="N328" s="76"/>
      <c r="O328" s="76"/>
      <c r="P328" s="76"/>
      <c r="Q328" s="76"/>
      <c r="R328" s="76"/>
      <c r="S328" s="76"/>
      <c r="T328" s="76"/>
      <c r="U328" s="76"/>
      <c r="V328" s="76"/>
      <c r="W328" s="76"/>
      <c r="X328" s="76"/>
      <c r="Y328" s="76"/>
      <c r="Z328" s="76"/>
      <c r="AA328" s="76"/>
      <c r="AB328" s="76"/>
      <c r="AC328" s="76"/>
      <c r="AD328" s="76"/>
      <c r="AE328" s="76"/>
      <c r="AF328" s="76"/>
      <c r="AG328" s="76"/>
      <c r="AH328" s="76"/>
      <c r="AI328" s="76"/>
      <c r="AJ328" s="76"/>
      <c r="AK328" s="76"/>
      <c r="AL328" s="76"/>
      <c r="AM328" s="76"/>
      <c r="AN328" s="76"/>
      <c r="AO328" s="76"/>
      <c r="AP328" s="76"/>
      <c r="AQ328" s="76"/>
      <c r="AR328" s="76"/>
      <c r="AS328" s="76"/>
      <c r="AT328" s="76"/>
      <c r="AU328" s="76"/>
      <c r="AV328" s="76"/>
      <c r="AW328" s="76"/>
      <c r="AX328" s="76"/>
      <c r="AY328" s="76"/>
      <c r="AZ328" s="76"/>
      <c r="BA328" s="76"/>
      <c r="BB328" s="76"/>
      <c r="BC328" s="76"/>
      <c r="BD328" s="76"/>
      <c r="BE328" s="76"/>
      <c r="BF328" s="76"/>
      <c r="BG328" s="76"/>
      <c r="BH328" s="76"/>
      <c r="BI328" s="76"/>
      <c r="BJ328" s="76"/>
      <c r="BK328" s="76"/>
      <c r="BL328" s="76"/>
      <c r="BM328" s="76"/>
      <c r="BN328" s="76"/>
      <c r="BO328" s="76"/>
      <c r="BP328" s="76"/>
      <c r="BQ328" s="76"/>
      <c r="BR328" s="76"/>
      <c r="BS328" s="76"/>
      <c r="BT328" s="76"/>
      <c r="BU328" s="76"/>
      <c r="BV328" s="76"/>
      <c r="BW328" s="76"/>
      <c r="BX328" s="76"/>
      <c r="BY328" s="76"/>
      <c r="BZ328" s="76"/>
      <c r="CA328" s="76"/>
      <c r="CB328" s="76"/>
      <c r="CC328" s="76"/>
      <c r="CD328" s="76"/>
      <c r="CE328" s="76"/>
      <c r="CF328" s="76"/>
      <c r="CG328" s="77"/>
      <c r="CH328" s="77"/>
      <c r="CI328" s="77"/>
      <c r="CJ328" s="77"/>
      <c r="CK328" s="77"/>
      <c r="CL328" s="77"/>
      <c r="CM328" s="77"/>
      <c r="CN328" s="77"/>
      <c r="CO328" s="77"/>
      <c r="CP328" s="77"/>
      <c r="CQ328" s="77"/>
      <c r="CR328" s="77"/>
      <c r="CS328" s="77"/>
      <c r="CT328" s="77"/>
      <c r="CU328" s="77"/>
      <c r="CV328" s="77"/>
      <c r="CW328" s="77"/>
      <c r="CX328" s="77"/>
      <c r="CY328" s="77"/>
      <c r="CZ328" s="78"/>
      <c r="DA328" s="28"/>
      <c r="DB328" s="2"/>
    </row>
    <row r="329" spans="1:106" s="7" customFormat="1" ht="12.75" customHeight="1">
      <c r="A329" s="70">
        <v>1</v>
      </c>
      <c r="B329" s="70"/>
      <c r="C329" s="70"/>
      <c r="D329" s="70"/>
      <c r="E329" s="70"/>
      <c r="F329" s="72" t="s">
        <v>91</v>
      </c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  <c r="AA329" s="72"/>
      <c r="AB329" s="73" t="s">
        <v>61</v>
      </c>
      <c r="AC329" s="73"/>
      <c r="AD329" s="73"/>
      <c r="AE329" s="73"/>
      <c r="AF329" s="73"/>
      <c r="AG329" s="73"/>
      <c r="AH329" s="73" t="s">
        <v>65</v>
      </c>
      <c r="AI329" s="73"/>
      <c r="AJ329" s="73"/>
      <c r="AK329" s="73"/>
      <c r="AL329" s="73"/>
      <c r="AM329" s="73"/>
      <c r="AN329" s="73"/>
      <c r="AO329" s="73"/>
      <c r="AP329" s="73"/>
      <c r="AQ329" s="73"/>
      <c r="AR329" s="73"/>
      <c r="AS329" s="79">
        <v>22</v>
      </c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  <c r="BF329" s="79">
        <f>AS329</f>
        <v>22</v>
      </c>
      <c r="BG329" s="79"/>
      <c r="BH329" s="79"/>
      <c r="BI329" s="79"/>
      <c r="BJ329" s="79"/>
      <c r="BK329" s="79"/>
      <c r="BL329" s="79"/>
      <c r="BM329" s="80">
        <v>22</v>
      </c>
      <c r="BN329" s="80"/>
      <c r="BO329" s="80"/>
      <c r="BP329" s="80"/>
      <c r="BQ329" s="80"/>
      <c r="BR329" s="80"/>
      <c r="BS329" s="80"/>
      <c r="BT329" s="80"/>
      <c r="BU329" s="80"/>
      <c r="BV329" s="80"/>
      <c r="BW329" s="80"/>
      <c r="BX329" s="80"/>
      <c r="BY329" s="80"/>
      <c r="BZ329" s="80">
        <f>BM329</f>
        <v>22</v>
      </c>
      <c r="CA329" s="80"/>
      <c r="CB329" s="80"/>
      <c r="CC329" s="80"/>
      <c r="CD329" s="80"/>
      <c r="CE329" s="80"/>
      <c r="CF329" s="80"/>
      <c r="CG329" s="75"/>
      <c r="CH329" s="75"/>
      <c r="CI329" s="75"/>
      <c r="CJ329" s="75"/>
      <c r="CK329" s="75"/>
      <c r="CL329" s="75"/>
      <c r="CM329" s="75"/>
      <c r="CN329" s="75"/>
      <c r="CO329" s="75"/>
      <c r="CP329" s="75"/>
      <c r="CQ329" s="75"/>
      <c r="CR329" s="75"/>
      <c r="CS329" s="75"/>
      <c r="CT329" s="75"/>
      <c r="CU329" s="75"/>
      <c r="CV329" s="75"/>
      <c r="CW329" s="75"/>
      <c r="CX329" s="75"/>
      <c r="CY329" s="75"/>
      <c r="CZ329" s="75"/>
      <c r="DA329" s="29"/>
    </row>
    <row r="330" spans="1:106" ht="12.75" customHeight="1">
      <c r="A330" s="73"/>
      <c r="B330" s="73"/>
      <c r="C330" s="73"/>
      <c r="D330" s="73"/>
      <c r="E330" s="73"/>
      <c r="F330" s="76" t="s">
        <v>63</v>
      </c>
      <c r="G330" s="76"/>
      <c r="H330" s="76"/>
      <c r="I330" s="76"/>
      <c r="J330" s="76"/>
      <c r="K330" s="76"/>
      <c r="L330" s="76"/>
      <c r="M330" s="76"/>
      <c r="N330" s="76"/>
      <c r="O330" s="76"/>
      <c r="P330" s="76"/>
      <c r="Q330" s="76"/>
      <c r="R330" s="76"/>
      <c r="S330" s="76"/>
      <c r="T330" s="76"/>
      <c r="U330" s="76"/>
      <c r="V330" s="76"/>
      <c r="W330" s="76"/>
      <c r="X330" s="76"/>
      <c r="Y330" s="76"/>
      <c r="Z330" s="76"/>
      <c r="AA330" s="76"/>
      <c r="AB330" s="76"/>
      <c r="AC330" s="76"/>
      <c r="AD330" s="76"/>
      <c r="AE330" s="76"/>
      <c r="AF330" s="76"/>
      <c r="AG330" s="76"/>
      <c r="AH330" s="76"/>
      <c r="AI330" s="76"/>
      <c r="AJ330" s="76"/>
      <c r="AK330" s="76"/>
      <c r="AL330" s="76"/>
      <c r="AM330" s="76"/>
      <c r="AN330" s="76"/>
      <c r="AO330" s="76"/>
      <c r="AP330" s="76"/>
      <c r="AQ330" s="76"/>
      <c r="AR330" s="76"/>
      <c r="AS330" s="76"/>
      <c r="AT330" s="76"/>
      <c r="AU330" s="76"/>
      <c r="AV330" s="76"/>
      <c r="AW330" s="76"/>
      <c r="AX330" s="76"/>
      <c r="AY330" s="76"/>
      <c r="AZ330" s="76"/>
      <c r="BA330" s="76"/>
      <c r="BB330" s="76"/>
      <c r="BC330" s="76"/>
      <c r="BD330" s="76"/>
      <c r="BE330" s="76"/>
      <c r="BF330" s="76"/>
      <c r="BG330" s="76"/>
      <c r="BH330" s="76"/>
      <c r="BI330" s="76"/>
      <c r="BJ330" s="76"/>
      <c r="BK330" s="76"/>
      <c r="BL330" s="76"/>
      <c r="BM330" s="76"/>
      <c r="BN330" s="76"/>
      <c r="BO330" s="76"/>
      <c r="BP330" s="76"/>
      <c r="BQ330" s="76"/>
      <c r="BR330" s="76"/>
      <c r="BS330" s="76"/>
      <c r="BT330" s="76"/>
      <c r="BU330" s="76"/>
      <c r="BV330" s="76"/>
      <c r="BW330" s="76"/>
      <c r="BX330" s="76"/>
      <c r="BY330" s="76"/>
      <c r="BZ330" s="76"/>
      <c r="CA330" s="76"/>
      <c r="CB330" s="76"/>
      <c r="CC330" s="76"/>
      <c r="CD330" s="76"/>
      <c r="CE330" s="76"/>
      <c r="CF330" s="76"/>
      <c r="CG330" s="77"/>
      <c r="CH330" s="77"/>
      <c r="CI330" s="77"/>
      <c r="CJ330" s="77"/>
      <c r="CK330" s="77"/>
      <c r="CL330" s="77"/>
      <c r="CM330" s="77"/>
      <c r="CN330" s="77"/>
      <c r="CO330" s="77"/>
      <c r="CP330" s="77"/>
      <c r="CQ330" s="77"/>
      <c r="CR330" s="77"/>
      <c r="CS330" s="77"/>
      <c r="CT330" s="77"/>
      <c r="CU330" s="77"/>
      <c r="CV330" s="77"/>
      <c r="CW330" s="77"/>
      <c r="CX330" s="77"/>
      <c r="CY330" s="77"/>
      <c r="CZ330" s="78"/>
      <c r="DA330" s="28"/>
      <c r="DB330" s="2"/>
    </row>
    <row r="331" spans="1:106" s="7" customFormat="1" ht="21.75" customHeight="1">
      <c r="A331" s="70">
        <v>1</v>
      </c>
      <c r="B331" s="70"/>
      <c r="C331" s="70"/>
      <c r="D331" s="70"/>
      <c r="E331" s="70"/>
      <c r="F331" s="72" t="s">
        <v>92</v>
      </c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  <c r="AA331" s="72"/>
      <c r="AB331" s="73" t="s">
        <v>57</v>
      </c>
      <c r="AC331" s="73"/>
      <c r="AD331" s="73"/>
      <c r="AE331" s="73"/>
      <c r="AF331" s="73"/>
      <c r="AG331" s="73"/>
      <c r="AH331" s="73" t="s">
        <v>65</v>
      </c>
      <c r="AI331" s="73"/>
      <c r="AJ331" s="73"/>
      <c r="AK331" s="73"/>
      <c r="AL331" s="73"/>
      <c r="AM331" s="73"/>
      <c r="AN331" s="73"/>
      <c r="AO331" s="73"/>
      <c r="AP331" s="73"/>
      <c r="AQ331" s="73"/>
      <c r="AR331" s="73"/>
      <c r="AS331" s="74">
        <f>AS327/AS329/6</f>
        <v>11174.242424242424</v>
      </c>
      <c r="AT331" s="74"/>
      <c r="AU331" s="74"/>
      <c r="AV331" s="74"/>
      <c r="AW331" s="74"/>
      <c r="AX331" s="74"/>
      <c r="AY331" s="74"/>
      <c r="AZ331" s="74"/>
      <c r="BA331" s="74"/>
      <c r="BB331" s="74"/>
      <c r="BC331" s="74"/>
      <c r="BD331" s="74"/>
      <c r="BE331" s="74"/>
      <c r="BF331" s="74">
        <f>BF327/BF329/6</f>
        <v>11174.242424242424</v>
      </c>
      <c r="BG331" s="74"/>
      <c r="BH331" s="74"/>
      <c r="BI331" s="74"/>
      <c r="BJ331" s="74"/>
      <c r="BK331" s="74"/>
      <c r="BL331" s="74"/>
      <c r="BM331" s="74">
        <f>BM327/BM329/6</f>
        <v>11174.242424242424</v>
      </c>
      <c r="BN331" s="74"/>
      <c r="BO331" s="74"/>
      <c r="BP331" s="74"/>
      <c r="BQ331" s="74"/>
      <c r="BR331" s="74"/>
      <c r="BS331" s="74"/>
      <c r="BT331" s="74"/>
      <c r="BU331" s="74"/>
      <c r="BV331" s="74"/>
      <c r="BW331" s="74"/>
      <c r="BX331" s="74"/>
      <c r="BY331" s="74"/>
      <c r="BZ331" s="74">
        <f>BZ327/BZ329/6</f>
        <v>11174.242424242424</v>
      </c>
      <c r="CA331" s="74"/>
      <c r="CB331" s="74"/>
      <c r="CC331" s="74"/>
      <c r="CD331" s="74"/>
      <c r="CE331" s="74"/>
      <c r="CF331" s="74"/>
      <c r="CG331" s="75"/>
      <c r="CH331" s="75"/>
      <c r="CI331" s="75"/>
      <c r="CJ331" s="75"/>
      <c r="CK331" s="75"/>
      <c r="CL331" s="75"/>
      <c r="CM331" s="75"/>
      <c r="CN331" s="75"/>
      <c r="CO331" s="75"/>
      <c r="CP331" s="75"/>
      <c r="CQ331" s="75"/>
      <c r="CR331" s="75"/>
      <c r="CS331" s="75"/>
      <c r="CT331" s="75"/>
      <c r="CU331" s="75"/>
      <c r="CV331" s="75"/>
      <c r="CW331" s="75"/>
      <c r="CX331" s="75"/>
      <c r="CY331" s="75"/>
      <c r="CZ331" s="75"/>
      <c r="DA331" s="29"/>
    </row>
    <row r="332" spans="1:106" ht="12.75" customHeight="1">
      <c r="A332" s="73"/>
      <c r="B332" s="73"/>
      <c r="C332" s="73"/>
      <c r="D332" s="73"/>
      <c r="E332" s="73"/>
      <c r="F332" s="76" t="s">
        <v>66</v>
      </c>
      <c r="G332" s="76"/>
      <c r="H332" s="76"/>
      <c r="I332" s="76"/>
      <c r="J332" s="76"/>
      <c r="K332" s="76"/>
      <c r="L332" s="76"/>
      <c r="M332" s="76"/>
      <c r="N332" s="76"/>
      <c r="O332" s="76"/>
      <c r="P332" s="76"/>
      <c r="Q332" s="76"/>
      <c r="R332" s="76"/>
      <c r="S332" s="76"/>
      <c r="T332" s="76"/>
      <c r="U332" s="76"/>
      <c r="V332" s="76"/>
      <c r="W332" s="76"/>
      <c r="X332" s="76"/>
      <c r="Y332" s="76"/>
      <c r="Z332" s="76"/>
      <c r="AA332" s="76"/>
      <c r="AB332" s="76"/>
      <c r="AC332" s="76"/>
      <c r="AD332" s="76"/>
      <c r="AE332" s="76"/>
      <c r="AF332" s="76"/>
      <c r="AG332" s="76"/>
      <c r="AH332" s="76"/>
      <c r="AI332" s="76"/>
      <c r="AJ332" s="76"/>
      <c r="AK332" s="76"/>
      <c r="AL332" s="76"/>
      <c r="AM332" s="76"/>
      <c r="AN332" s="76"/>
      <c r="AO332" s="76"/>
      <c r="AP332" s="76"/>
      <c r="AQ332" s="76"/>
      <c r="AR332" s="76"/>
      <c r="AS332" s="76"/>
      <c r="AT332" s="76"/>
      <c r="AU332" s="76"/>
      <c r="AV332" s="76"/>
      <c r="AW332" s="76"/>
      <c r="AX332" s="76"/>
      <c r="AY332" s="76"/>
      <c r="AZ332" s="76"/>
      <c r="BA332" s="76"/>
      <c r="BB332" s="76"/>
      <c r="BC332" s="76"/>
      <c r="BD332" s="76"/>
      <c r="BE332" s="76"/>
      <c r="BF332" s="76"/>
      <c r="BG332" s="76"/>
      <c r="BH332" s="76"/>
      <c r="BI332" s="76"/>
      <c r="BJ332" s="76"/>
      <c r="BK332" s="76"/>
      <c r="BL332" s="76"/>
      <c r="BM332" s="76"/>
      <c r="BN332" s="76"/>
      <c r="BO332" s="76"/>
      <c r="BP332" s="76"/>
      <c r="BQ332" s="76"/>
      <c r="BR332" s="76"/>
      <c r="BS332" s="76"/>
      <c r="BT332" s="76"/>
      <c r="BU332" s="76"/>
      <c r="BV332" s="76"/>
      <c r="BW332" s="76"/>
      <c r="BX332" s="76"/>
      <c r="BY332" s="76"/>
      <c r="BZ332" s="76"/>
      <c r="CA332" s="76"/>
      <c r="CB332" s="76"/>
      <c r="CC332" s="76"/>
      <c r="CD332" s="76"/>
      <c r="CE332" s="76"/>
      <c r="CF332" s="76"/>
      <c r="CG332" s="77"/>
      <c r="CH332" s="77"/>
      <c r="CI332" s="77"/>
      <c r="CJ332" s="77"/>
      <c r="CK332" s="77"/>
      <c r="CL332" s="77"/>
      <c r="CM332" s="77"/>
      <c r="CN332" s="77"/>
      <c r="CO332" s="77"/>
      <c r="CP332" s="77"/>
      <c r="CQ332" s="77"/>
      <c r="CR332" s="77"/>
      <c r="CS332" s="77"/>
      <c r="CT332" s="77"/>
      <c r="CU332" s="77"/>
      <c r="CV332" s="77"/>
      <c r="CW332" s="77"/>
      <c r="CX332" s="77"/>
      <c r="CY332" s="77"/>
      <c r="CZ332" s="78"/>
      <c r="DA332" s="28"/>
      <c r="DB332" s="2"/>
    </row>
    <row r="333" spans="1:106" s="7" customFormat="1" ht="12.75" customHeight="1">
      <c r="A333" s="70">
        <v>1</v>
      </c>
      <c r="B333" s="70"/>
      <c r="C333" s="70"/>
      <c r="D333" s="70"/>
      <c r="E333" s="70"/>
      <c r="F333" s="72" t="s">
        <v>67</v>
      </c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  <c r="AA333" s="72"/>
      <c r="AB333" s="73" t="s">
        <v>68</v>
      </c>
      <c r="AC333" s="73"/>
      <c r="AD333" s="73"/>
      <c r="AE333" s="73"/>
      <c r="AF333" s="73"/>
      <c r="AG333" s="73"/>
      <c r="AH333" s="73" t="s">
        <v>65</v>
      </c>
      <c r="AI333" s="73"/>
      <c r="AJ333" s="73"/>
      <c r="AK333" s="73"/>
      <c r="AL333" s="73"/>
      <c r="AM333" s="73"/>
      <c r="AN333" s="73"/>
      <c r="AO333" s="73"/>
      <c r="AP333" s="73"/>
      <c r="AQ333" s="73"/>
      <c r="AR333" s="73"/>
      <c r="AS333" s="79">
        <v>22.5</v>
      </c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  <c r="BF333" s="79">
        <f>AS333</f>
        <v>22.5</v>
      </c>
      <c r="BG333" s="79"/>
      <c r="BH333" s="79"/>
      <c r="BI333" s="79"/>
      <c r="BJ333" s="79"/>
      <c r="BK333" s="79"/>
      <c r="BL333" s="79"/>
      <c r="BM333" s="80">
        <v>21</v>
      </c>
      <c r="BN333" s="80"/>
      <c r="BO333" s="80"/>
      <c r="BP333" s="80"/>
      <c r="BQ333" s="80"/>
      <c r="BR333" s="80"/>
      <c r="BS333" s="80"/>
      <c r="BT333" s="80"/>
      <c r="BU333" s="80"/>
      <c r="BV333" s="80"/>
      <c r="BW333" s="80"/>
      <c r="BX333" s="80"/>
      <c r="BY333" s="80"/>
      <c r="BZ333" s="80">
        <f>BM333</f>
        <v>21</v>
      </c>
      <c r="CA333" s="80"/>
      <c r="CB333" s="80"/>
      <c r="CC333" s="80"/>
      <c r="CD333" s="80"/>
      <c r="CE333" s="80"/>
      <c r="CF333" s="80"/>
      <c r="CG333" s="75"/>
      <c r="CH333" s="75"/>
      <c r="CI333" s="75"/>
      <c r="CJ333" s="75"/>
      <c r="CK333" s="75"/>
      <c r="CL333" s="75"/>
      <c r="CM333" s="75"/>
      <c r="CN333" s="75"/>
      <c r="CO333" s="75"/>
      <c r="CP333" s="75"/>
      <c r="CQ333" s="75"/>
      <c r="CR333" s="75"/>
      <c r="CS333" s="75"/>
      <c r="CT333" s="75"/>
      <c r="CU333" s="75"/>
      <c r="CV333" s="75"/>
      <c r="CW333" s="75"/>
      <c r="CX333" s="75"/>
      <c r="CY333" s="75"/>
      <c r="CZ333" s="75"/>
      <c r="DA333" s="29"/>
    </row>
    <row r="334" spans="1:106" s="22" customFormat="1" ht="20.399999999999999" customHeight="1">
      <c r="A334" s="296" t="s">
        <v>150</v>
      </c>
      <c r="B334" s="296"/>
      <c r="C334" s="296"/>
      <c r="D334" s="296"/>
      <c r="E334" s="296"/>
      <c r="F334" s="297" t="s">
        <v>152</v>
      </c>
      <c r="G334" s="297"/>
      <c r="H334" s="297"/>
      <c r="I334" s="297"/>
      <c r="J334" s="297"/>
      <c r="K334" s="297"/>
      <c r="L334" s="297"/>
      <c r="M334" s="297"/>
      <c r="N334" s="297"/>
      <c r="O334" s="297"/>
      <c r="P334" s="297"/>
      <c r="Q334" s="297"/>
      <c r="R334" s="297"/>
      <c r="S334" s="297"/>
      <c r="T334" s="297"/>
      <c r="U334" s="297"/>
      <c r="V334" s="297"/>
      <c r="W334" s="297"/>
      <c r="X334" s="297"/>
      <c r="Y334" s="297"/>
      <c r="Z334" s="297"/>
      <c r="AA334" s="297"/>
      <c r="AB334" s="297"/>
      <c r="AC334" s="297"/>
      <c r="AD334" s="297"/>
      <c r="AE334" s="297"/>
      <c r="AF334" s="297"/>
      <c r="AG334" s="297"/>
      <c r="AH334" s="297"/>
      <c r="AI334" s="297"/>
      <c r="AJ334" s="297"/>
      <c r="AK334" s="297"/>
      <c r="AL334" s="297"/>
      <c r="AM334" s="297"/>
      <c r="AN334" s="297"/>
      <c r="AO334" s="297"/>
      <c r="AP334" s="297"/>
      <c r="AQ334" s="297"/>
      <c r="AR334" s="297"/>
      <c r="AS334" s="297"/>
      <c r="AT334" s="297"/>
      <c r="AU334" s="297"/>
      <c r="AV334" s="297"/>
      <c r="AW334" s="297"/>
      <c r="AX334" s="297"/>
      <c r="AY334" s="297"/>
      <c r="AZ334" s="297"/>
      <c r="BA334" s="297"/>
      <c r="BB334" s="297"/>
      <c r="BC334" s="297"/>
      <c r="BD334" s="297"/>
      <c r="BE334" s="297"/>
      <c r="BF334" s="297"/>
      <c r="BG334" s="297"/>
      <c r="BH334" s="297"/>
      <c r="BI334" s="297"/>
      <c r="BJ334" s="297"/>
      <c r="BK334" s="297"/>
      <c r="BL334" s="297"/>
      <c r="BM334" s="297"/>
      <c r="BN334" s="297"/>
      <c r="BO334" s="297"/>
      <c r="BP334" s="297"/>
      <c r="BQ334" s="297"/>
      <c r="BR334" s="297"/>
      <c r="BS334" s="297"/>
      <c r="BT334" s="297"/>
      <c r="BU334" s="297"/>
      <c r="BV334" s="297"/>
      <c r="BW334" s="297"/>
      <c r="BX334" s="297"/>
      <c r="BY334" s="297"/>
      <c r="BZ334" s="297"/>
      <c r="CA334" s="297"/>
      <c r="CB334" s="297"/>
      <c r="CC334" s="297"/>
      <c r="CD334" s="297"/>
      <c r="CE334" s="297"/>
      <c r="CF334" s="297"/>
      <c r="CG334" s="25"/>
      <c r="CH334" s="25"/>
      <c r="CI334" s="25"/>
      <c r="CJ334" s="25"/>
      <c r="CK334" s="25"/>
      <c r="CL334" s="25"/>
      <c r="CM334" s="25"/>
      <c r="CN334" s="25"/>
      <c r="CO334" s="25"/>
      <c r="CP334" s="25"/>
      <c r="CQ334" s="25"/>
      <c r="CR334" s="25"/>
      <c r="CS334" s="25"/>
      <c r="CT334" s="25"/>
      <c r="CU334" s="25"/>
      <c r="CV334" s="25"/>
      <c r="CW334" s="25"/>
      <c r="CX334" s="25"/>
      <c r="CY334" s="25"/>
      <c r="CZ334" s="25"/>
      <c r="DA334" s="26"/>
    </row>
    <row r="335" spans="1:106" ht="12.75" customHeight="1">
      <c r="A335" s="73"/>
      <c r="B335" s="73"/>
      <c r="C335" s="73"/>
      <c r="D335" s="73"/>
      <c r="E335" s="73"/>
      <c r="F335" s="76" t="s">
        <v>55</v>
      </c>
      <c r="G335" s="76"/>
      <c r="H335" s="76"/>
      <c r="I335" s="76"/>
      <c r="J335" s="76"/>
      <c r="K335" s="76"/>
      <c r="L335" s="76"/>
      <c r="M335" s="76"/>
      <c r="N335" s="76"/>
      <c r="O335" s="76"/>
      <c r="P335" s="76"/>
      <c r="Q335" s="76"/>
      <c r="R335" s="76"/>
      <c r="S335" s="76"/>
      <c r="T335" s="76"/>
      <c r="U335" s="76"/>
      <c r="V335" s="76"/>
      <c r="W335" s="76"/>
      <c r="X335" s="76"/>
      <c r="Y335" s="76"/>
      <c r="Z335" s="76"/>
      <c r="AA335" s="76"/>
      <c r="AB335" s="76"/>
      <c r="AC335" s="76"/>
      <c r="AD335" s="76"/>
      <c r="AE335" s="76"/>
      <c r="AF335" s="76"/>
      <c r="AG335" s="76"/>
      <c r="AH335" s="76"/>
      <c r="AI335" s="76"/>
      <c r="AJ335" s="76"/>
      <c r="AK335" s="76"/>
      <c r="AL335" s="76"/>
      <c r="AM335" s="76"/>
      <c r="AN335" s="76"/>
      <c r="AO335" s="76"/>
      <c r="AP335" s="76"/>
      <c r="AQ335" s="76"/>
      <c r="AR335" s="76"/>
      <c r="AS335" s="76"/>
      <c r="AT335" s="76"/>
      <c r="AU335" s="76"/>
      <c r="AV335" s="76"/>
      <c r="AW335" s="76"/>
      <c r="AX335" s="76"/>
      <c r="AY335" s="76"/>
      <c r="AZ335" s="76"/>
      <c r="BA335" s="76"/>
      <c r="BB335" s="76"/>
      <c r="BC335" s="76"/>
      <c r="BD335" s="76"/>
      <c r="BE335" s="76"/>
      <c r="BF335" s="76"/>
      <c r="BG335" s="76"/>
      <c r="BH335" s="76"/>
      <c r="BI335" s="76"/>
      <c r="BJ335" s="76"/>
      <c r="BK335" s="76"/>
      <c r="BL335" s="76"/>
      <c r="BM335" s="76"/>
      <c r="BN335" s="76"/>
      <c r="BO335" s="76"/>
      <c r="BP335" s="76"/>
      <c r="BQ335" s="76"/>
      <c r="BR335" s="76"/>
      <c r="BS335" s="76"/>
      <c r="BT335" s="76"/>
      <c r="BU335" s="76"/>
      <c r="BV335" s="76"/>
      <c r="BW335" s="76"/>
      <c r="BX335" s="76"/>
      <c r="BY335" s="76"/>
      <c r="BZ335" s="76"/>
      <c r="CA335" s="76"/>
      <c r="CB335" s="76"/>
      <c r="CC335" s="76"/>
      <c r="CD335" s="76"/>
      <c r="CE335" s="76"/>
      <c r="CF335" s="76"/>
      <c r="CG335" s="27"/>
      <c r="CH335" s="27"/>
      <c r="CI335" s="27"/>
      <c r="CJ335" s="27"/>
      <c r="CK335" s="27"/>
      <c r="CL335" s="27"/>
      <c r="CM335" s="27"/>
      <c r="CN335" s="27"/>
      <c r="CO335" s="27"/>
      <c r="CP335" s="27"/>
      <c r="CQ335" s="27"/>
      <c r="CR335" s="27"/>
      <c r="CS335" s="27"/>
      <c r="CT335" s="27"/>
      <c r="CU335" s="27"/>
      <c r="CV335" s="27"/>
      <c r="CW335" s="27"/>
      <c r="CX335" s="27"/>
      <c r="CY335" s="27"/>
      <c r="CZ335" s="27"/>
      <c r="DA335" s="28"/>
      <c r="DB335" s="2"/>
    </row>
    <row r="336" spans="1:106" ht="31.95" customHeight="1">
      <c r="A336" s="70">
        <v>1</v>
      </c>
      <c r="B336" s="70"/>
      <c r="C336" s="70"/>
      <c r="D336" s="70"/>
      <c r="E336" s="70"/>
      <c r="F336" s="71" t="s">
        <v>153</v>
      </c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  <c r="AA336" s="72"/>
      <c r="AB336" s="73" t="s">
        <v>57</v>
      </c>
      <c r="AC336" s="73"/>
      <c r="AD336" s="73"/>
      <c r="AE336" s="73"/>
      <c r="AF336" s="73"/>
      <c r="AG336" s="73"/>
      <c r="AH336" s="81" t="s">
        <v>170</v>
      </c>
      <c r="AI336" s="82"/>
      <c r="AJ336" s="82"/>
      <c r="AK336" s="82"/>
      <c r="AL336" s="82"/>
      <c r="AM336" s="82"/>
      <c r="AN336" s="82"/>
      <c r="AO336" s="82"/>
      <c r="AP336" s="82"/>
      <c r="AQ336" s="82"/>
      <c r="AR336" s="83"/>
      <c r="AS336" s="74">
        <f>AB134</f>
        <v>8832000</v>
      </c>
      <c r="AT336" s="74"/>
      <c r="AU336" s="74"/>
      <c r="AV336" s="74"/>
      <c r="AW336" s="74"/>
      <c r="AX336" s="74"/>
      <c r="AY336" s="74"/>
      <c r="AZ336" s="79"/>
      <c r="BA336" s="79"/>
      <c r="BB336" s="79"/>
      <c r="BC336" s="79"/>
      <c r="BD336" s="79"/>
      <c r="BE336" s="79"/>
      <c r="BF336" s="74">
        <f>AS336+AZ336</f>
        <v>8832000</v>
      </c>
      <c r="BG336" s="74"/>
      <c r="BH336" s="74"/>
      <c r="BI336" s="74"/>
      <c r="BJ336" s="74"/>
      <c r="BK336" s="74"/>
      <c r="BL336" s="74"/>
      <c r="BM336" s="74">
        <f>BB134</f>
        <v>9353088</v>
      </c>
      <c r="BN336" s="74"/>
      <c r="BO336" s="74"/>
      <c r="BP336" s="74"/>
      <c r="BQ336" s="74"/>
      <c r="BR336" s="74"/>
      <c r="BS336" s="74"/>
      <c r="BT336" s="79"/>
      <c r="BU336" s="79"/>
      <c r="BV336" s="79"/>
      <c r="BW336" s="79"/>
      <c r="BX336" s="79"/>
      <c r="BY336" s="79"/>
      <c r="BZ336" s="74">
        <f>BM336+BT336</f>
        <v>9353088</v>
      </c>
      <c r="CA336" s="74"/>
      <c r="CB336" s="74"/>
      <c r="CC336" s="74"/>
      <c r="CD336" s="74"/>
      <c r="CE336" s="74"/>
      <c r="CF336" s="74"/>
      <c r="CG336" s="110"/>
      <c r="CH336" s="110"/>
      <c r="CI336" s="110"/>
      <c r="CJ336" s="110"/>
      <c r="CK336" s="110"/>
      <c r="CL336" s="110"/>
      <c r="CM336" s="110"/>
      <c r="CN336" s="75"/>
      <c r="CO336" s="75"/>
      <c r="CP336" s="75"/>
      <c r="CQ336" s="75"/>
      <c r="CR336" s="75"/>
      <c r="CS336" s="75"/>
      <c r="CT336" s="110"/>
      <c r="CU336" s="110"/>
      <c r="CV336" s="110"/>
      <c r="CW336" s="110"/>
      <c r="CX336" s="110"/>
      <c r="CY336" s="110"/>
      <c r="CZ336" s="110"/>
      <c r="DA336" s="28"/>
      <c r="DB336" s="2"/>
    </row>
    <row r="337" spans="1:106" ht="12.75" customHeight="1">
      <c r="A337" s="73"/>
      <c r="B337" s="73"/>
      <c r="C337" s="73"/>
      <c r="D337" s="73"/>
      <c r="E337" s="73"/>
      <c r="F337" s="76" t="s">
        <v>59</v>
      </c>
      <c r="G337" s="76"/>
      <c r="H337" s="76"/>
      <c r="I337" s="76"/>
      <c r="J337" s="76"/>
      <c r="K337" s="76"/>
      <c r="L337" s="76"/>
      <c r="M337" s="76"/>
      <c r="N337" s="76"/>
      <c r="O337" s="76"/>
      <c r="P337" s="76"/>
      <c r="Q337" s="76"/>
      <c r="R337" s="76"/>
      <c r="S337" s="76"/>
      <c r="T337" s="76"/>
      <c r="U337" s="76"/>
      <c r="V337" s="76"/>
      <c r="W337" s="76"/>
      <c r="X337" s="76"/>
      <c r="Y337" s="76"/>
      <c r="Z337" s="76"/>
      <c r="AA337" s="76"/>
      <c r="AB337" s="76"/>
      <c r="AC337" s="76"/>
      <c r="AD337" s="76"/>
      <c r="AE337" s="76"/>
      <c r="AF337" s="76"/>
      <c r="AG337" s="76"/>
      <c r="AH337" s="76"/>
      <c r="AI337" s="76"/>
      <c r="AJ337" s="76"/>
      <c r="AK337" s="76"/>
      <c r="AL337" s="76"/>
      <c r="AM337" s="76"/>
      <c r="AN337" s="76"/>
      <c r="AO337" s="76"/>
      <c r="AP337" s="76"/>
      <c r="AQ337" s="76"/>
      <c r="AR337" s="76"/>
      <c r="AS337" s="76"/>
      <c r="AT337" s="76"/>
      <c r="AU337" s="76"/>
      <c r="AV337" s="76"/>
      <c r="AW337" s="76"/>
      <c r="AX337" s="76"/>
      <c r="AY337" s="76"/>
      <c r="AZ337" s="76"/>
      <c r="BA337" s="76"/>
      <c r="BB337" s="76"/>
      <c r="BC337" s="76"/>
      <c r="BD337" s="76"/>
      <c r="BE337" s="76"/>
      <c r="BF337" s="76"/>
      <c r="BG337" s="76"/>
      <c r="BH337" s="76"/>
      <c r="BI337" s="76"/>
      <c r="BJ337" s="76"/>
      <c r="BK337" s="76"/>
      <c r="BL337" s="76"/>
      <c r="BM337" s="76"/>
      <c r="BN337" s="76"/>
      <c r="BO337" s="76"/>
      <c r="BP337" s="76"/>
      <c r="BQ337" s="76"/>
      <c r="BR337" s="76"/>
      <c r="BS337" s="76"/>
      <c r="BT337" s="76"/>
      <c r="BU337" s="76"/>
      <c r="BV337" s="76"/>
      <c r="BW337" s="76"/>
      <c r="BX337" s="76"/>
      <c r="BY337" s="76"/>
      <c r="BZ337" s="76"/>
      <c r="CA337" s="76"/>
      <c r="CB337" s="76"/>
      <c r="CC337" s="76"/>
      <c r="CD337" s="76"/>
      <c r="CE337" s="76"/>
      <c r="CF337" s="76"/>
      <c r="CG337" s="77"/>
      <c r="CH337" s="77"/>
      <c r="CI337" s="77"/>
      <c r="CJ337" s="77"/>
      <c r="CK337" s="77"/>
      <c r="CL337" s="77"/>
      <c r="CM337" s="77"/>
      <c r="CN337" s="77"/>
      <c r="CO337" s="77"/>
      <c r="CP337" s="77"/>
      <c r="CQ337" s="77"/>
      <c r="CR337" s="77"/>
      <c r="CS337" s="77"/>
      <c r="CT337" s="77"/>
      <c r="CU337" s="77"/>
      <c r="CV337" s="77"/>
      <c r="CW337" s="77"/>
      <c r="CX337" s="77"/>
      <c r="CY337" s="77"/>
      <c r="CZ337" s="78"/>
      <c r="DA337" s="28"/>
      <c r="DB337" s="2"/>
    </row>
    <row r="338" spans="1:106" s="7" customFormat="1" ht="31.2" customHeight="1">
      <c r="A338" s="70">
        <v>1</v>
      </c>
      <c r="B338" s="70"/>
      <c r="C338" s="70"/>
      <c r="D338" s="70"/>
      <c r="E338" s="70"/>
      <c r="F338" s="72" t="s">
        <v>60</v>
      </c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  <c r="AA338" s="72"/>
      <c r="AB338" s="73" t="s">
        <v>61</v>
      </c>
      <c r="AC338" s="73"/>
      <c r="AD338" s="73"/>
      <c r="AE338" s="73"/>
      <c r="AF338" s="73"/>
      <c r="AG338" s="73"/>
      <c r="AH338" s="73" t="s">
        <v>62</v>
      </c>
      <c r="AI338" s="73"/>
      <c r="AJ338" s="73"/>
      <c r="AK338" s="73"/>
      <c r="AL338" s="73"/>
      <c r="AM338" s="73"/>
      <c r="AN338" s="73"/>
      <c r="AO338" s="73"/>
      <c r="AP338" s="73"/>
      <c r="AQ338" s="73"/>
      <c r="AR338" s="73"/>
      <c r="AS338" s="80">
        <v>3</v>
      </c>
      <c r="AT338" s="80"/>
      <c r="AU338" s="80"/>
      <c r="AV338" s="80"/>
      <c r="AW338" s="80"/>
      <c r="AX338" s="80"/>
      <c r="AY338" s="80"/>
      <c r="AZ338" s="79"/>
      <c r="BA338" s="79"/>
      <c r="BB338" s="79"/>
      <c r="BC338" s="79"/>
      <c r="BD338" s="79"/>
      <c r="BE338" s="79"/>
      <c r="BF338" s="80">
        <f>AS338</f>
        <v>3</v>
      </c>
      <c r="BG338" s="80"/>
      <c r="BH338" s="80"/>
      <c r="BI338" s="80"/>
      <c r="BJ338" s="80"/>
      <c r="BK338" s="80"/>
      <c r="BL338" s="80"/>
      <c r="BM338" s="80">
        <v>3</v>
      </c>
      <c r="BN338" s="80"/>
      <c r="BO338" s="80"/>
      <c r="BP338" s="80"/>
      <c r="BQ338" s="80"/>
      <c r="BR338" s="80"/>
      <c r="BS338" s="80"/>
      <c r="BT338" s="80"/>
      <c r="BU338" s="80"/>
      <c r="BV338" s="80"/>
      <c r="BW338" s="80"/>
      <c r="BX338" s="80"/>
      <c r="BY338" s="80"/>
      <c r="BZ338" s="80">
        <f>BM338</f>
        <v>3</v>
      </c>
      <c r="CA338" s="80"/>
      <c r="CB338" s="80"/>
      <c r="CC338" s="80"/>
      <c r="CD338" s="80"/>
      <c r="CE338" s="80"/>
      <c r="CF338" s="80"/>
      <c r="CG338" s="102"/>
      <c r="CH338" s="102"/>
      <c r="CI338" s="102"/>
      <c r="CJ338" s="102"/>
      <c r="CK338" s="102"/>
      <c r="CL338" s="102"/>
      <c r="CM338" s="102"/>
      <c r="CN338" s="75"/>
      <c r="CO338" s="75"/>
      <c r="CP338" s="75"/>
      <c r="CQ338" s="75"/>
      <c r="CR338" s="75"/>
      <c r="CS338" s="75"/>
      <c r="CT338" s="367" t="s">
        <v>185</v>
      </c>
      <c r="CU338" s="102"/>
      <c r="CV338" s="102"/>
      <c r="CW338" s="102"/>
      <c r="CX338" s="102"/>
      <c r="CY338" s="102"/>
      <c r="CZ338" s="102"/>
      <c r="DA338" s="29"/>
    </row>
    <row r="339" spans="1:106" ht="12.75" customHeight="1">
      <c r="A339" s="73"/>
      <c r="B339" s="73"/>
      <c r="C339" s="73"/>
      <c r="D339" s="73"/>
      <c r="E339" s="73"/>
      <c r="F339" s="76" t="s">
        <v>63</v>
      </c>
      <c r="G339" s="76"/>
      <c r="H339" s="76"/>
      <c r="I339" s="76"/>
      <c r="J339" s="76"/>
      <c r="K339" s="76"/>
      <c r="L339" s="76"/>
      <c r="M339" s="76"/>
      <c r="N339" s="76"/>
      <c r="O339" s="76"/>
      <c r="P339" s="76"/>
      <c r="Q339" s="76"/>
      <c r="R339" s="76"/>
      <c r="S339" s="76"/>
      <c r="T339" s="76"/>
      <c r="U339" s="76"/>
      <c r="V339" s="76"/>
      <c r="W339" s="76"/>
      <c r="X339" s="76"/>
      <c r="Y339" s="76"/>
      <c r="Z339" s="76"/>
      <c r="AA339" s="76"/>
      <c r="AB339" s="76"/>
      <c r="AC339" s="76"/>
      <c r="AD339" s="76"/>
      <c r="AE339" s="76"/>
      <c r="AF339" s="76"/>
      <c r="AG339" s="76"/>
      <c r="AH339" s="76"/>
      <c r="AI339" s="76"/>
      <c r="AJ339" s="76"/>
      <c r="AK339" s="76"/>
      <c r="AL339" s="76"/>
      <c r="AM339" s="76"/>
      <c r="AN339" s="76"/>
      <c r="AO339" s="76"/>
      <c r="AP339" s="76"/>
      <c r="AQ339" s="76"/>
      <c r="AR339" s="76"/>
      <c r="AS339" s="76"/>
      <c r="AT339" s="76"/>
      <c r="AU339" s="76"/>
      <c r="AV339" s="76"/>
      <c r="AW339" s="76"/>
      <c r="AX339" s="76"/>
      <c r="AY339" s="76"/>
      <c r="AZ339" s="76"/>
      <c r="BA339" s="76"/>
      <c r="BB339" s="76"/>
      <c r="BC339" s="76"/>
      <c r="BD339" s="76"/>
      <c r="BE339" s="76"/>
      <c r="BF339" s="76"/>
      <c r="BG339" s="76"/>
      <c r="BH339" s="76"/>
      <c r="BI339" s="76"/>
      <c r="BJ339" s="76"/>
      <c r="BK339" s="76"/>
      <c r="BL339" s="76"/>
      <c r="BM339" s="76"/>
      <c r="BN339" s="76"/>
      <c r="BO339" s="76"/>
      <c r="BP339" s="76"/>
      <c r="BQ339" s="76"/>
      <c r="BR339" s="76"/>
      <c r="BS339" s="76"/>
      <c r="BT339" s="76"/>
      <c r="BU339" s="76"/>
      <c r="BV339" s="76"/>
      <c r="BW339" s="76"/>
      <c r="BX339" s="76"/>
      <c r="BY339" s="76"/>
      <c r="BZ339" s="76"/>
      <c r="CA339" s="76"/>
      <c r="CB339" s="76"/>
      <c r="CC339" s="76"/>
      <c r="CD339" s="76"/>
      <c r="CE339" s="76"/>
      <c r="CF339" s="76"/>
      <c r="CG339" s="77"/>
      <c r="CH339" s="77"/>
      <c r="CI339" s="77"/>
      <c r="CJ339" s="77"/>
      <c r="CK339" s="77"/>
      <c r="CL339" s="77"/>
      <c r="CM339" s="77"/>
      <c r="CN339" s="77"/>
      <c r="CO339" s="77"/>
      <c r="CP339" s="77"/>
      <c r="CQ339" s="77"/>
      <c r="CR339" s="77"/>
      <c r="CS339" s="77"/>
      <c r="CT339" s="77"/>
      <c r="CU339" s="77"/>
      <c r="CV339" s="77"/>
      <c r="CW339" s="77"/>
      <c r="CX339" s="77"/>
      <c r="CY339" s="77"/>
      <c r="CZ339" s="78"/>
      <c r="DA339" s="28"/>
      <c r="DB339" s="2"/>
    </row>
    <row r="340" spans="1:106" s="7" customFormat="1" ht="12.75" customHeight="1">
      <c r="A340" s="70">
        <v>1</v>
      </c>
      <c r="B340" s="70"/>
      <c r="C340" s="70"/>
      <c r="D340" s="70"/>
      <c r="E340" s="70"/>
      <c r="F340" s="72" t="s">
        <v>64</v>
      </c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  <c r="AA340" s="72"/>
      <c r="AB340" s="73" t="s">
        <v>57</v>
      </c>
      <c r="AC340" s="73"/>
      <c r="AD340" s="73"/>
      <c r="AE340" s="73"/>
      <c r="AF340" s="73"/>
      <c r="AG340" s="73"/>
      <c r="AH340" s="73" t="s">
        <v>65</v>
      </c>
      <c r="AI340" s="73"/>
      <c r="AJ340" s="73"/>
      <c r="AK340" s="73"/>
      <c r="AL340" s="73"/>
      <c r="AM340" s="73"/>
      <c r="AN340" s="73"/>
      <c r="AO340" s="73"/>
      <c r="AP340" s="73"/>
      <c r="AQ340" s="73"/>
      <c r="AR340" s="73"/>
      <c r="AS340" s="74">
        <f>AS336/AS338</f>
        <v>2944000</v>
      </c>
      <c r="AT340" s="74"/>
      <c r="AU340" s="74"/>
      <c r="AV340" s="74"/>
      <c r="AW340" s="74"/>
      <c r="AX340" s="74"/>
      <c r="AY340" s="74"/>
      <c r="AZ340" s="74"/>
      <c r="BA340" s="74"/>
      <c r="BB340" s="74"/>
      <c r="BC340" s="74"/>
      <c r="BD340" s="74"/>
      <c r="BE340" s="74"/>
      <c r="BF340" s="74">
        <f>AS340</f>
        <v>2944000</v>
      </c>
      <c r="BG340" s="74"/>
      <c r="BH340" s="74"/>
      <c r="BI340" s="74"/>
      <c r="BJ340" s="74"/>
      <c r="BK340" s="74"/>
      <c r="BL340" s="74"/>
      <c r="BM340" s="151">
        <f>BM336/BM338</f>
        <v>3117696</v>
      </c>
      <c r="BN340" s="151"/>
      <c r="BO340" s="151"/>
      <c r="BP340" s="151"/>
      <c r="BQ340" s="151"/>
      <c r="BR340" s="151"/>
      <c r="BS340" s="151"/>
      <c r="BT340" s="74"/>
      <c r="BU340" s="74"/>
      <c r="BV340" s="74"/>
      <c r="BW340" s="74"/>
      <c r="BX340" s="74"/>
      <c r="BY340" s="74"/>
      <c r="BZ340" s="74">
        <f>BZ336/BZ338</f>
        <v>3117696</v>
      </c>
      <c r="CA340" s="74"/>
      <c r="CB340" s="74"/>
      <c r="CC340" s="74"/>
      <c r="CD340" s="74"/>
      <c r="CE340" s="74"/>
      <c r="CF340" s="74"/>
      <c r="CG340" s="94"/>
      <c r="CH340" s="94"/>
      <c r="CI340" s="94"/>
      <c r="CJ340" s="94"/>
      <c r="CK340" s="94"/>
      <c r="CL340" s="94"/>
      <c r="CM340" s="94"/>
      <c r="CN340" s="75"/>
      <c r="CO340" s="75"/>
      <c r="CP340" s="75"/>
      <c r="CQ340" s="75"/>
      <c r="CR340" s="75"/>
      <c r="CS340" s="75"/>
      <c r="CT340" s="94"/>
      <c r="CU340" s="94"/>
      <c r="CV340" s="94"/>
      <c r="CW340" s="94"/>
      <c r="CX340" s="94"/>
      <c r="CY340" s="94"/>
      <c r="CZ340" s="94"/>
      <c r="DA340" s="29"/>
    </row>
    <row r="341" spans="1:106" ht="12.75" customHeight="1">
      <c r="A341" s="73"/>
      <c r="B341" s="73"/>
      <c r="C341" s="73"/>
      <c r="D341" s="73"/>
      <c r="E341" s="73"/>
      <c r="F341" s="76" t="s">
        <v>66</v>
      </c>
      <c r="G341" s="76"/>
      <c r="H341" s="76"/>
      <c r="I341" s="76"/>
      <c r="J341" s="76"/>
      <c r="K341" s="76"/>
      <c r="L341" s="76"/>
      <c r="M341" s="76"/>
      <c r="N341" s="76"/>
      <c r="O341" s="76"/>
      <c r="P341" s="76"/>
      <c r="Q341" s="76"/>
      <c r="R341" s="76"/>
      <c r="S341" s="76"/>
      <c r="T341" s="76"/>
      <c r="U341" s="76"/>
      <c r="V341" s="76"/>
      <c r="W341" s="76"/>
      <c r="X341" s="76"/>
      <c r="Y341" s="76"/>
      <c r="Z341" s="76"/>
      <c r="AA341" s="76"/>
      <c r="AB341" s="76"/>
      <c r="AC341" s="76"/>
      <c r="AD341" s="76"/>
      <c r="AE341" s="76"/>
      <c r="AF341" s="76"/>
      <c r="AG341" s="76"/>
      <c r="AH341" s="76"/>
      <c r="AI341" s="76"/>
      <c r="AJ341" s="76"/>
      <c r="AK341" s="76"/>
      <c r="AL341" s="76"/>
      <c r="AM341" s="76"/>
      <c r="AN341" s="76"/>
      <c r="AO341" s="76"/>
      <c r="AP341" s="76"/>
      <c r="AQ341" s="76"/>
      <c r="AR341" s="76"/>
      <c r="AS341" s="76"/>
      <c r="AT341" s="76"/>
      <c r="AU341" s="76"/>
      <c r="AV341" s="76"/>
      <c r="AW341" s="76"/>
      <c r="AX341" s="76"/>
      <c r="AY341" s="76"/>
      <c r="AZ341" s="76"/>
      <c r="BA341" s="76"/>
      <c r="BB341" s="76"/>
      <c r="BC341" s="76"/>
      <c r="BD341" s="76"/>
      <c r="BE341" s="76"/>
      <c r="BF341" s="76"/>
      <c r="BG341" s="76"/>
      <c r="BH341" s="76"/>
      <c r="BI341" s="76"/>
      <c r="BJ341" s="76"/>
      <c r="BK341" s="76"/>
      <c r="BL341" s="76"/>
      <c r="BM341" s="76"/>
      <c r="BN341" s="76"/>
      <c r="BO341" s="76"/>
      <c r="BP341" s="76"/>
      <c r="BQ341" s="76"/>
      <c r="BR341" s="76"/>
      <c r="BS341" s="76"/>
      <c r="BT341" s="76"/>
      <c r="BU341" s="76"/>
      <c r="BV341" s="76"/>
      <c r="BW341" s="76"/>
      <c r="BX341" s="76"/>
      <c r="BY341" s="76"/>
      <c r="BZ341" s="76"/>
      <c r="CA341" s="76"/>
      <c r="CB341" s="76"/>
      <c r="CC341" s="76"/>
      <c r="CD341" s="76"/>
      <c r="CE341" s="76"/>
      <c r="CF341" s="76"/>
      <c r="CG341" s="77"/>
      <c r="CH341" s="77"/>
      <c r="CI341" s="77"/>
      <c r="CJ341" s="77"/>
      <c r="CK341" s="77"/>
      <c r="CL341" s="77"/>
      <c r="CM341" s="77"/>
      <c r="CN341" s="77"/>
      <c r="CO341" s="77"/>
      <c r="CP341" s="77"/>
      <c r="CQ341" s="77"/>
      <c r="CR341" s="77"/>
      <c r="CS341" s="77"/>
      <c r="CT341" s="77"/>
      <c r="CU341" s="77"/>
      <c r="CV341" s="77"/>
      <c r="CW341" s="77"/>
      <c r="CX341" s="77"/>
      <c r="CY341" s="77"/>
      <c r="CZ341" s="78"/>
      <c r="DA341" s="28"/>
      <c r="DB341" s="2"/>
    </row>
    <row r="342" spans="1:106" s="7" customFormat="1" ht="12.75" customHeight="1">
      <c r="A342" s="70">
        <v>1</v>
      </c>
      <c r="B342" s="70"/>
      <c r="C342" s="70"/>
      <c r="D342" s="70"/>
      <c r="E342" s="70"/>
      <c r="F342" s="72" t="s">
        <v>67</v>
      </c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3" t="s">
        <v>68</v>
      </c>
      <c r="AC342" s="73"/>
      <c r="AD342" s="73"/>
      <c r="AE342" s="73"/>
      <c r="AF342" s="73"/>
      <c r="AG342" s="73"/>
      <c r="AH342" s="73" t="s">
        <v>65</v>
      </c>
      <c r="AI342" s="73"/>
      <c r="AJ342" s="73"/>
      <c r="AK342" s="73"/>
      <c r="AL342" s="73"/>
      <c r="AM342" s="73"/>
      <c r="AN342" s="73"/>
      <c r="AO342" s="73"/>
      <c r="AP342" s="73"/>
      <c r="AQ342" s="73"/>
      <c r="AR342" s="73"/>
      <c r="AS342" s="80">
        <v>100</v>
      </c>
      <c r="AT342" s="80"/>
      <c r="AU342" s="80"/>
      <c r="AV342" s="80"/>
      <c r="AW342" s="80"/>
      <c r="AX342" s="80"/>
      <c r="AY342" s="80"/>
      <c r="AZ342" s="80"/>
      <c r="BA342" s="80"/>
      <c r="BB342" s="80"/>
      <c r="BC342" s="80"/>
      <c r="BD342" s="80"/>
      <c r="BE342" s="80"/>
      <c r="BF342" s="80">
        <v>100</v>
      </c>
      <c r="BG342" s="80"/>
      <c r="BH342" s="80"/>
      <c r="BI342" s="80"/>
      <c r="BJ342" s="80"/>
      <c r="BK342" s="80"/>
      <c r="BL342" s="80"/>
      <c r="BM342" s="80">
        <v>100</v>
      </c>
      <c r="BN342" s="80"/>
      <c r="BO342" s="80"/>
      <c r="BP342" s="80"/>
      <c r="BQ342" s="80"/>
      <c r="BR342" s="80"/>
      <c r="BS342" s="80"/>
      <c r="BT342" s="80"/>
      <c r="BU342" s="80"/>
      <c r="BV342" s="80"/>
      <c r="BW342" s="80"/>
      <c r="BX342" s="80"/>
      <c r="BY342" s="80"/>
      <c r="BZ342" s="80">
        <v>100</v>
      </c>
      <c r="CA342" s="80"/>
      <c r="CB342" s="80"/>
      <c r="CC342" s="80"/>
      <c r="CD342" s="80"/>
      <c r="CE342" s="80"/>
      <c r="CF342" s="98"/>
      <c r="CG342" s="102"/>
      <c r="CH342" s="102"/>
      <c r="CI342" s="102"/>
      <c r="CJ342" s="102"/>
      <c r="CK342" s="102"/>
      <c r="CL342" s="102"/>
      <c r="CM342" s="102"/>
      <c r="CN342" s="75"/>
      <c r="CO342" s="75"/>
      <c r="CP342" s="75"/>
      <c r="CQ342" s="75"/>
      <c r="CR342" s="75"/>
      <c r="CS342" s="75"/>
      <c r="CT342" s="102"/>
      <c r="CU342" s="102"/>
      <c r="CV342" s="102"/>
      <c r="CW342" s="102"/>
      <c r="CX342" s="102"/>
      <c r="CY342" s="102"/>
      <c r="CZ342" s="102"/>
    </row>
    <row r="343" spans="1:106" s="22" customFormat="1" ht="21" customHeight="1">
      <c r="A343" s="296" t="s">
        <v>151</v>
      </c>
      <c r="B343" s="296"/>
      <c r="C343" s="296"/>
      <c r="D343" s="296"/>
      <c r="E343" s="296"/>
      <c r="F343" s="297" t="s">
        <v>155</v>
      </c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7"/>
      <c r="AS343" s="297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297"/>
      <c r="CA343" s="297"/>
      <c r="CB343" s="297"/>
      <c r="CC343" s="297"/>
      <c r="CD343" s="297"/>
      <c r="CE343" s="297"/>
      <c r="CF343" s="297"/>
      <c r="CG343" s="25"/>
      <c r="CH343" s="25"/>
      <c r="CI343" s="25"/>
      <c r="CJ343" s="25"/>
      <c r="CK343" s="25"/>
      <c r="CL343" s="25"/>
      <c r="CM343" s="25"/>
      <c r="CN343" s="25"/>
      <c r="CO343" s="25"/>
      <c r="CP343" s="25"/>
      <c r="CQ343" s="25"/>
      <c r="CR343" s="25"/>
      <c r="CS343" s="25"/>
      <c r="CT343" s="25"/>
      <c r="CU343" s="25"/>
      <c r="CV343" s="25"/>
      <c r="CW343" s="25"/>
      <c r="CX343" s="25"/>
      <c r="CY343" s="25"/>
      <c r="CZ343" s="25"/>
      <c r="DA343" s="26"/>
    </row>
    <row r="344" spans="1:106" ht="12.75" customHeight="1">
      <c r="A344" s="73"/>
      <c r="B344" s="73"/>
      <c r="C344" s="73"/>
      <c r="D344" s="73"/>
      <c r="E344" s="73"/>
      <c r="F344" s="76" t="s">
        <v>55</v>
      </c>
      <c r="G344" s="76"/>
      <c r="H344" s="76"/>
      <c r="I344" s="76"/>
      <c r="J344" s="76"/>
      <c r="K344" s="76"/>
      <c r="L344" s="76"/>
      <c r="M344" s="76"/>
      <c r="N344" s="76"/>
      <c r="O344" s="76"/>
      <c r="P344" s="76"/>
      <c r="Q344" s="76"/>
      <c r="R344" s="76"/>
      <c r="S344" s="76"/>
      <c r="T344" s="76"/>
      <c r="U344" s="76"/>
      <c r="V344" s="76"/>
      <c r="W344" s="76"/>
      <c r="X344" s="76"/>
      <c r="Y344" s="76"/>
      <c r="Z344" s="76"/>
      <c r="AA344" s="76"/>
      <c r="AB344" s="76"/>
      <c r="AC344" s="76"/>
      <c r="AD344" s="76"/>
      <c r="AE344" s="76"/>
      <c r="AF344" s="76"/>
      <c r="AG344" s="76"/>
      <c r="AH344" s="76"/>
      <c r="AI344" s="76"/>
      <c r="AJ344" s="76"/>
      <c r="AK344" s="76"/>
      <c r="AL344" s="76"/>
      <c r="AM344" s="76"/>
      <c r="AN344" s="76"/>
      <c r="AO344" s="76"/>
      <c r="AP344" s="76"/>
      <c r="AQ344" s="76"/>
      <c r="AR344" s="76"/>
      <c r="AS344" s="76"/>
      <c r="AT344" s="76"/>
      <c r="AU344" s="76"/>
      <c r="AV344" s="76"/>
      <c r="AW344" s="76"/>
      <c r="AX344" s="76"/>
      <c r="AY344" s="76"/>
      <c r="AZ344" s="76"/>
      <c r="BA344" s="76"/>
      <c r="BB344" s="76"/>
      <c r="BC344" s="76"/>
      <c r="BD344" s="76"/>
      <c r="BE344" s="76"/>
      <c r="BF344" s="76"/>
      <c r="BG344" s="76"/>
      <c r="BH344" s="76"/>
      <c r="BI344" s="76"/>
      <c r="BJ344" s="76"/>
      <c r="BK344" s="76"/>
      <c r="BL344" s="76"/>
      <c r="BM344" s="76"/>
      <c r="BN344" s="76"/>
      <c r="BO344" s="76"/>
      <c r="BP344" s="76"/>
      <c r="BQ344" s="76"/>
      <c r="BR344" s="76"/>
      <c r="BS344" s="76"/>
      <c r="BT344" s="76"/>
      <c r="BU344" s="76"/>
      <c r="BV344" s="76"/>
      <c r="BW344" s="76"/>
      <c r="BX344" s="76"/>
      <c r="BY344" s="76"/>
      <c r="BZ344" s="76"/>
      <c r="CA344" s="76"/>
      <c r="CB344" s="76"/>
      <c r="CC344" s="76"/>
      <c r="CD344" s="76"/>
      <c r="CE344" s="76"/>
      <c r="CF344" s="76"/>
      <c r="CG344" s="77"/>
      <c r="CH344" s="77"/>
      <c r="CI344" s="77"/>
      <c r="CJ344" s="77"/>
      <c r="CK344" s="77"/>
      <c r="CL344" s="77"/>
      <c r="CM344" s="77"/>
      <c r="CN344" s="77"/>
      <c r="CO344" s="77"/>
      <c r="CP344" s="77"/>
      <c r="CQ344" s="77"/>
      <c r="CR344" s="77"/>
      <c r="CS344" s="77"/>
      <c r="CT344" s="77"/>
      <c r="CU344" s="77"/>
      <c r="CV344" s="77"/>
      <c r="CW344" s="77"/>
      <c r="CX344" s="77"/>
      <c r="CY344" s="77"/>
      <c r="CZ344" s="78"/>
      <c r="DA344" s="28"/>
      <c r="DB344" s="2"/>
    </row>
    <row r="345" spans="1:106" ht="31.95" customHeight="1">
      <c r="A345" s="70">
        <v>1</v>
      </c>
      <c r="B345" s="70"/>
      <c r="C345" s="70"/>
      <c r="D345" s="70"/>
      <c r="E345" s="70"/>
      <c r="F345" s="71" t="s">
        <v>153</v>
      </c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3" t="s">
        <v>57</v>
      </c>
      <c r="AC345" s="73"/>
      <c r="AD345" s="73"/>
      <c r="AE345" s="73"/>
      <c r="AF345" s="73"/>
      <c r="AG345" s="73"/>
      <c r="AH345" s="81" t="s">
        <v>170</v>
      </c>
      <c r="AI345" s="82"/>
      <c r="AJ345" s="82"/>
      <c r="AK345" s="82"/>
      <c r="AL345" s="82"/>
      <c r="AM345" s="82"/>
      <c r="AN345" s="82"/>
      <c r="AO345" s="82"/>
      <c r="AP345" s="82"/>
      <c r="AQ345" s="82"/>
      <c r="AR345" s="83"/>
      <c r="AS345" s="74">
        <f>AB135</f>
        <v>1744320.0000000002</v>
      </c>
      <c r="AT345" s="74"/>
      <c r="AU345" s="74"/>
      <c r="AV345" s="74"/>
      <c r="AW345" s="74"/>
      <c r="AX345" s="74"/>
      <c r="AY345" s="74"/>
      <c r="AZ345" s="79"/>
      <c r="BA345" s="79"/>
      <c r="BB345" s="79"/>
      <c r="BC345" s="79"/>
      <c r="BD345" s="79"/>
      <c r="BE345" s="79"/>
      <c r="BF345" s="74">
        <f>AS345+AZ345</f>
        <v>1744320.0000000002</v>
      </c>
      <c r="BG345" s="74"/>
      <c r="BH345" s="74"/>
      <c r="BI345" s="74"/>
      <c r="BJ345" s="74"/>
      <c r="BK345" s="74"/>
      <c r="BL345" s="74"/>
      <c r="BM345" s="74">
        <f>BB135</f>
        <v>1847234.8800000001</v>
      </c>
      <c r="BN345" s="74"/>
      <c r="BO345" s="74"/>
      <c r="BP345" s="74"/>
      <c r="BQ345" s="74"/>
      <c r="BR345" s="74"/>
      <c r="BS345" s="74"/>
      <c r="BT345" s="79"/>
      <c r="BU345" s="79"/>
      <c r="BV345" s="79"/>
      <c r="BW345" s="79"/>
      <c r="BX345" s="79"/>
      <c r="BY345" s="79"/>
      <c r="BZ345" s="74">
        <f>BM345+BT345</f>
        <v>1847234.8800000001</v>
      </c>
      <c r="CA345" s="74"/>
      <c r="CB345" s="74"/>
      <c r="CC345" s="74"/>
      <c r="CD345" s="74"/>
      <c r="CE345" s="74"/>
      <c r="CF345" s="74"/>
      <c r="CG345" s="110"/>
      <c r="CH345" s="110"/>
      <c r="CI345" s="110"/>
      <c r="CJ345" s="110"/>
      <c r="CK345" s="110"/>
      <c r="CL345" s="110"/>
      <c r="CM345" s="110"/>
      <c r="CN345" s="75"/>
      <c r="CO345" s="75"/>
      <c r="CP345" s="75"/>
      <c r="CQ345" s="75"/>
      <c r="CR345" s="75"/>
      <c r="CS345" s="75"/>
      <c r="CT345" s="110"/>
      <c r="CU345" s="110"/>
      <c r="CV345" s="110"/>
      <c r="CW345" s="110"/>
      <c r="CX345" s="110"/>
      <c r="CY345" s="110"/>
      <c r="CZ345" s="110"/>
      <c r="DA345" s="28"/>
      <c r="DB345" s="2"/>
    </row>
    <row r="346" spans="1:106" ht="12.75" customHeight="1">
      <c r="A346" s="73"/>
      <c r="B346" s="73"/>
      <c r="C346" s="73"/>
      <c r="D346" s="73"/>
      <c r="E346" s="73"/>
      <c r="F346" s="76" t="s">
        <v>59</v>
      </c>
      <c r="G346" s="76"/>
      <c r="H346" s="76"/>
      <c r="I346" s="76"/>
      <c r="J346" s="76"/>
      <c r="K346" s="76"/>
      <c r="L346" s="76"/>
      <c r="M346" s="76"/>
      <c r="N346" s="76"/>
      <c r="O346" s="76"/>
      <c r="P346" s="76"/>
      <c r="Q346" s="76"/>
      <c r="R346" s="76"/>
      <c r="S346" s="76"/>
      <c r="T346" s="76"/>
      <c r="U346" s="76"/>
      <c r="V346" s="76"/>
      <c r="W346" s="76"/>
      <c r="X346" s="76"/>
      <c r="Y346" s="76"/>
      <c r="Z346" s="76"/>
      <c r="AA346" s="76"/>
      <c r="AB346" s="76"/>
      <c r="AC346" s="76"/>
      <c r="AD346" s="76"/>
      <c r="AE346" s="76"/>
      <c r="AF346" s="76"/>
      <c r="AG346" s="76"/>
      <c r="AH346" s="76"/>
      <c r="AI346" s="76"/>
      <c r="AJ346" s="76"/>
      <c r="AK346" s="76"/>
      <c r="AL346" s="76"/>
      <c r="AM346" s="76"/>
      <c r="AN346" s="76"/>
      <c r="AO346" s="76"/>
      <c r="AP346" s="76"/>
      <c r="AQ346" s="76"/>
      <c r="AR346" s="76"/>
      <c r="AS346" s="76"/>
      <c r="AT346" s="76"/>
      <c r="AU346" s="76"/>
      <c r="AV346" s="76"/>
      <c r="AW346" s="76"/>
      <c r="AX346" s="76"/>
      <c r="AY346" s="76"/>
      <c r="AZ346" s="76"/>
      <c r="BA346" s="76"/>
      <c r="BB346" s="76"/>
      <c r="BC346" s="76"/>
      <c r="BD346" s="76"/>
      <c r="BE346" s="76"/>
      <c r="BF346" s="76"/>
      <c r="BG346" s="76"/>
      <c r="BH346" s="76"/>
      <c r="BI346" s="76"/>
      <c r="BJ346" s="76"/>
      <c r="BK346" s="76"/>
      <c r="BL346" s="76"/>
      <c r="BM346" s="76"/>
      <c r="BN346" s="76"/>
      <c r="BO346" s="76"/>
      <c r="BP346" s="76"/>
      <c r="BQ346" s="76"/>
      <c r="BR346" s="76"/>
      <c r="BS346" s="76"/>
      <c r="BT346" s="76"/>
      <c r="BU346" s="76"/>
      <c r="BV346" s="76"/>
      <c r="BW346" s="76"/>
      <c r="BX346" s="76"/>
      <c r="BY346" s="76"/>
      <c r="BZ346" s="76"/>
      <c r="CA346" s="76"/>
      <c r="CB346" s="76"/>
      <c r="CC346" s="76"/>
      <c r="CD346" s="76"/>
      <c r="CE346" s="76"/>
      <c r="CF346" s="76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8"/>
      <c r="DA346" s="28"/>
      <c r="DB346" s="2"/>
    </row>
    <row r="347" spans="1:106" s="7" customFormat="1" ht="31.2" customHeight="1">
      <c r="A347" s="70">
        <v>1</v>
      </c>
      <c r="B347" s="70"/>
      <c r="C347" s="70"/>
      <c r="D347" s="70"/>
      <c r="E347" s="70"/>
      <c r="F347" s="72" t="s">
        <v>60</v>
      </c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3" t="s">
        <v>61</v>
      </c>
      <c r="AC347" s="73"/>
      <c r="AD347" s="73"/>
      <c r="AE347" s="73"/>
      <c r="AF347" s="73"/>
      <c r="AG347" s="73"/>
      <c r="AH347" s="73" t="s">
        <v>62</v>
      </c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80">
        <v>5</v>
      </c>
      <c r="AT347" s="80"/>
      <c r="AU347" s="80"/>
      <c r="AV347" s="80"/>
      <c r="AW347" s="80"/>
      <c r="AX347" s="80"/>
      <c r="AY347" s="80"/>
      <c r="AZ347" s="79"/>
      <c r="BA347" s="79"/>
      <c r="BB347" s="79"/>
      <c r="BC347" s="79"/>
      <c r="BD347" s="79"/>
      <c r="BE347" s="79"/>
      <c r="BF347" s="80">
        <f>AS347</f>
        <v>5</v>
      </c>
      <c r="BG347" s="80"/>
      <c r="BH347" s="80"/>
      <c r="BI347" s="80"/>
      <c r="BJ347" s="80"/>
      <c r="BK347" s="80"/>
      <c r="BL347" s="80"/>
      <c r="BM347" s="80">
        <v>5</v>
      </c>
      <c r="BN347" s="80"/>
      <c r="BO347" s="80"/>
      <c r="BP347" s="80"/>
      <c r="BQ347" s="80"/>
      <c r="BR347" s="80"/>
      <c r="BS347" s="80"/>
      <c r="BT347" s="80"/>
      <c r="BU347" s="80"/>
      <c r="BV347" s="80"/>
      <c r="BW347" s="80"/>
      <c r="BX347" s="80"/>
      <c r="BY347" s="80"/>
      <c r="BZ347" s="80">
        <f>BM347</f>
        <v>5</v>
      </c>
      <c r="CA347" s="80"/>
      <c r="CB347" s="80"/>
      <c r="CC347" s="80"/>
      <c r="CD347" s="80"/>
      <c r="CE347" s="80"/>
      <c r="CF347" s="80"/>
      <c r="CG347" s="102"/>
      <c r="CH347" s="102"/>
      <c r="CI347" s="102"/>
      <c r="CJ347" s="102"/>
      <c r="CK347" s="102"/>
      <c r="CL347" s="102"/>
      <c r="CM347" s="102"/>
      <c r="CN347" s="75"/>
      <c r="CO347" s="75"/>
      <c r="CP347" s="75"/>
      <c r="CQ347" s="75"/>
      <c r="CR347" s="75"/>
      <c r="CS347" s="75"/>
      <c r="CT347" s="102"/>
      <c r="CU347" s="102"/>
      <c r="CV347" s="102"/>
      <c r="CW347" s="102"/>
      <c r="CX347" s="102"/>
      <c r="CY347" s="102"/>
      <c r="CZ347" s="102"/>
      <c r="DA347" s="29"/>
    </row>
    <row r="348" spans="1:106" ht="12.75" customHeight="1">
      <c r="A348" s="73"/>
      <c r="B348" s="73"/>
      <c r="C348" s="73"/>
      <c r="D348" s="73"/>
      <c r="E348" s="73"/>
      <c r="F348" s="76" t="s">
        <v>63</v>
      </c>
      <c r="G348" s="76"/>
      <c r="H348" s="76"/>
      <c r="I348" s="76"/>
      <c r="J348" s="76"/>
      <c r="K348" s="76"/>
      <c r="L348" s="76"/>
      <c r="M348" s="76"/>
      <c r="N348" s="76"/>
      <c r="O348" s="76"/>
      <c r="P348" s="76"/>
      <c r="Q348" s="76"/>
      <c r="R348" s="76"/>
      <c r="S348" s="76"/>
      <c r="T348" s="76"/>
      <c r="U348" s="76"/>
      <c r="V348" s="76"/>
      <c r="W348" s="76"/>
      <c r="X348" s="76"/>
      <c r="Y348" s="76"/>
      <c r="Z348" s="76"/>
      <c r="AA348" s="76"/>
      <c r="AB348" s="76"/>
      <c r="AC348" s="76"/>
      <c r="AD348" s="76"/>
      <c r="AE348" s="76"/>
      <c r="AF348" s="76"/>
      <c r="AG348" s="76"/>
      <c r="AH348" s="76"/>
      <c r="AI348" s="76"/>
      <c r="AJ348" s="76"/>
      <c r="AK348" s="76"/>
      <c r="AL348" s="76"/>
      <c r="AM348" s="76"/>
      <c r="AN348" s="76"/>
      <c r="AO348" s="76"/>
      <c r="AP348" s="76"/>
      <c r="AQ348" s="76"/>
      <c r="AR348" s="76"/>
      <c r="AS348" s="76"/>
      <c r="AT348" s="76"/>
      <c r="AU348" s="76"/>
      <c r="AV348" s="76"/>
      <c r="AW348" s="76"/>
      <c r="AX348" s="76"/>
      <c r="AY348" s="76"/>
      <c r="AZ348" s="76"/>
      <c r="BA348" s="76"/>
      <c r="BB348" s="76"/>
      <c r="BC348" s="76"/>
      <c r="BD348" s="76"/>
      <c r="BE348" s="76"/>
      <c r="BF348" s="76"/>
      <c r="BG348" s="76"/>
      <c r="BH348" s="76"/>
      <c r="BI348" s="76"/>
      <c r="BJ348" s="76"/>
      <c r="BK348" s="76"/>
      <c r="BL348" s="76"/>
      <c r="BM348" s="76"/>
      <c r="BN348" s="76"/>
      <c r="BO348" s="76"/>
      <c r="BP348" s="76"/>
      <c r="BQ348" s="76"/>
      <c r="BR348" s="76"/>
      <c r="BS348" s="76"/>
      <c r="BT348" s="76"/>
      <c r="BU348" s="76"/>
      <c r="BV348" s="76"/>
      <c r="BW348" s="76"/>
      <c r="BX348" s="76"/>
      <c r="BY348" s="76"/>
      <c r="BZ348" s="76"/>
      <c r="CA348" s="76"/>
      <c r="CB348" s="76"/>
      <c r="CC348" s="76"/>
      <c r="CD348" s="76"/>
      <c r="CE348" s="76"/>
      <c r="CF348" s="76"/>
      <c r="CG348" s="77"/>
      <c r="CH348" s="77"/>
      <c r="CI348" s="77"/>
      <c r="CJ348" s="77"/>
      <c r="CK348" s="77"/>
      <c r="CL348" s="77"/>
      <c r="CM348" s="77"/>
      <c r="CN348" s="77"/>
      <c r="CO348" s="77"/>
      <c r="CP348" s="77"/>
      <c r="CQ348" s="77"/>
      <c r="CR348" s="77"/>
      <c r="CS348" s="77"/>
      <c r="CT348" s="77"/>
      <c r="CU348" s="77"/>
      <c r="CV348" s="77"/>
      <c r="CW348" s="77"/>
      <c r="CX348" s="77"/>
      <c r="CY348" s="77"/>
      <c r="CZ348" s="78"/>
      <c r="DA348" s="28"/>
      <c r="DB348" s="2"/>
    </row>
    <row r="349" spans="1:106" s="7" customFormat="1" ht="12.75" customHeight="1">
      <c r="A349" s="70">
        <v>1</v>
      </c>
      <c r="B349" s="70"/>
      <c r="C349" s="70"/>
      <c r="D349" s="70"/>
      <c r="E349" s="70"/>
      <c r="F349" s="72" t="s">
        <v>64</v>
      </c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3" t="s">
        <v>57</v>
      </c>
      <c r="AC349" s="73"/>
      <c r="AD349" s="73"/>
      <c r="AE349" s="73"/>
      <c r="AF349" s="73"/>
      <c r="AG349" s="73"/>
      <c r="AH349" s="73" t="s">
        <v>65</v>
      </c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4">
        <f>AS345/AS347</f>
        <v>348864.00000000006</v>
      </c>
      <c r="AT349" s="74"/>
      <c r="AU349" s="74"/>
      <c r="AV349" s="74"/>
      <c r="AW349" s="74"/>
      <c r="AX349" s="74"/>
      <c r="AY349" s="74"/>
      <c r="AZ349" s="74"/>
      <c r="BA349" s="74"/>
      <c r="BB349" s="74"/>
      <c r="BC349" s="74"/>
      <c r="BD349" s="74"/>
      <c r="BE349" s="74"/>
      <c r="BF349" s="74">
        <f>BF345/BF347</f>
        <v>348864.00000000006</v>
      </c>
      <c r="BG349" s="74"/>
      <c r="BH349" s="74"/>
      <c r="BI349" s="74"/>
      <c r="BJ349" s="74"/>
      <c r="BK349" s="74"/>
      <c r="BL349" s="74"/>
      <c r="BM349" s="151">
        <f>BM345/BM347</f>
        <v>369446.97600000002</v>
      </c>
      <c r="BN349" s="151"/>
      <c r="BO349" s="151"/>
      <c r="BP349" s="151"/>
      <c r="BQ349" s="151"/>
      <c r="BR349" s="151"/>
      <c r="BS349" s="151"/>
      <c r="BT349" s="74"/>
      <c r="BU349" s="74"/>
      <c r="BV349" s="74"/>
      <c r="BW349" s="74"/>
      <c r="BX349" s="74"/>
      <c r="BY349" s="74"/>
      <c r="BZ349" s="74">
        <f>BZ345/BZ347</f>
        <v>369446.97600000002</v>
      </c>
      <c r="CA349" s="74"/>
      <c r="CB349" s="74"/>
      <c r="CC349" s="74"/>
      <c r="CD349" s="74"/>
      <c r="CE349" s="74"/>
      <c r="CF349" s="74"/>
      <c r="CG349" s="94"/>
      <c r="CH349" s="94"/>
      <c r="CI349" s="94"/>
      <c r="CJ349" s="94"/>
      <c r="CK349" s="94"/>
      <c r="CL349" s="94"/>
      <c r="CM349" s="94"/>
      <c r="CN349" s="75"/>
      <c r="CO349" s="75"/>
      <c r="CP349" s="75"/>
      <c r="CQ349" s="75"/>
      <c r="CR349" s="75"/>
      <c r="CS349" s="75"/>
      <c r="CT349" s="94"/>
      <c r="CU349" s="94"/>
      <c r="CV349" s="94"/>
      <c r="CW349" s="94"/>
      <c r="CX349" s="94"/>
      <c r="CY349" s="94"/>
      <c r="CZ349" s="94"/>
      <c r="DA349" s="29"/>
    </row>
    <row r="350" spans="1:106" ht="12.75" customHeight="1">
      <c r="A350" s="73"/>
      <c r="B350" s="73"/>
      <c r="C350" s="73"/>
      <c r="D350" s="73"/>
      <c r="E350" s="73"/>
      <c r="F350" s="76" t="s">
        <v>66</v>
      </c>
      <c r="G350" s="76"/>
      <c r="H350" s="76"/>
      <c r="I350" s="76"/>
      <c r="J350" s="76"/>
      <c r="K350" s="76"/>
      <c r="L350" s="76"/>
      <c r="M350" s="76"/>
      <c r="N350" s="76"/>
      <c r="O350" s="76"/>
      <c r="P350" s="76"/>
      <c r="Q350" s="76"/>
      <c r="R350" s="76"/>
      <c r="S350" s="76"/>
      <c r="T350" s="76"/>
      <c r="U350" s="76"/>
      <c r="V350" s="76"/>
      <c r="W350" s="76"/>
      <c r="X350" s="76"/>
      <c r="Y350" s="76"/>
      <c r="Z350" s="76"/>
      <c r="AA350" s="76"/>
      <c r="AB350" s="76"/>
      <c r="AC350" s="76"/>
      <c r="AD350" s="76"/>
      <c r="AE350" s="76"/>
      <c r="AF350" s="76"/>
      <c r="AG350" s="76"/>
      <c r="AH350" s="76"/>
      <c r="AI350" s="76"/>
      <c r="AJ350" s="76"/>
      <c r="AK350" s="76"/>
      <c r="AL350" s="76"/>
      <c r="AM350" s="76"/>
      <c r="AN350" s="76"/>
      <c r="AO350" s="76"/>
      <c r="AP350" s="76"/>
      <c r="AQ350" s="76"/>
      <c r="AR350" s="76"/>
      <c r="AS350" s="76"/>
      <c r="AT350" s="76"/>
      <c r="AU350" s="76"/>
      <c r="AV350" s="76"/>
      <c r="AW350" s="76"/>
      <c r="AX350" s="76"/>
      <c r="AY350" s="76"/>
      <c r="AZ350" s="76"/>
      <c r="BA350" s="76"/>
      <c r="BB350" s="76"/>
      <c r="BC350" s="76"/>
      <c r="BD350" s="76"/>
      <c r="BE350" s="76"/>
      <c r="BF350" s="76"/>
      <c r="BG350" s="76"/>
      <c r="BH350" s="76"/>
      <c r="BI350" s="76"/>
      <c r="BJ350" s="76"/>
      <c r="BK350" s="76"/>
      <c r="BL350" s="76"/>
      <c r="BM350" s="76"/>
      <c r="BN350" s="76"/>
      <c r="BO350" s="76"/>
      <c r="BP350" s="76"/>
      <c r="BQ350" s="76"/>
      <c r="BR350" s="76"/>
      <c r="BS350" s="76"/>
      <c r="BT350" s="76"/>
      <c r="BU350" s="76"/>
      <c r="BV350" s="76"/>
      <c r="BW350" s="76"/>
      <c r="BX350" s="76"/>
      <c r="BY350" s="76"/>
      <c r="BZ350" s="76"/>
      <c r="CA350" s="76"/>
      <c r="CB350" s="76"/>
      <c r="CC350" s="76"/>
      <c r="CD350" s="76"/>
      <c r="CE350" s="76"/>
      <c r="CF350" s="76"/>
      <c r="CG350" s="77"/>
      <c r="CH350" s="77"/>
      <c r="CI350" s="77"/>
      <c r="CJ350" s="77"/>
      <c r="CK350" s="77"/>
      <c r="CL350" s="77"/>
      <c r="CM350" s="77"/>
      <c r="CN350" s="77"/>
      <c r="CO350" s="77"/>
      <c r="CP350" s="77"/>
      <c r="CQ350" s="77"/>
      <c r="CR350" s="77"/>
      <c r="CS350" s="77"/>
      <c r="CT350" s="77"/>
      <c r="CU350" s="77"/>
      <c r="CV350" s="77"/>
      <c r="CW350" s="77"/>
      <c r="CX350" s="77"/>
      <c r="CY350" s="77"/>
      <c r="CZ350" s="78"/>
      <c r="DA350" s="28"/>
      <c r="DB350" s="2"/>
    </row>
    <row r="351" spans="1:106" s="7" customFormat="1" ht="12.75" customHeight="1">
      <c r="A351" s="70">
        <v>1</v>
      </c>
      <c r="B351" s="70"/>
      <c r="C351" s="70"/>
      <c r="D351" s="70"/>
      <c r="E351" s="70"/>
      <c r="F351" s="72" t="s">
        <v>67</v>
      </c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  <c r="AA351" s="72"/>
      <c r="AB351" s="73" t="s">
        <v>68</v>
      </c>
      <c r="AC351" s="73"/>
      <c r="AD351" s="73"/>
      <c r="AE351" s="73"/>
      <c r="AF351" s="73"/>
      <c r="AG351" s="73"/>
      <c r="AH351" s="73" t="s">
        <v>65</v>
      </c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80">
        <v>100</v>
      </c>
      <c r="AT351" s="80"/>
      <c r="AU351" s="80"/>
      <c r="AV351" s="80"/>
      <c r="AW351" s="80"/>
      <c r="AX351" s="80"/>
      <c r="AY351" s="80"/>
      <c r="AZ351" s="80"/>
      <c r="BA351" s="80"/>
      <c r="BB351" s="80"/>
      <c r="BC351" s="80"/>
      <c r="BD351" s="80"/>
      <c r="BE351" s="80"/>
      <c r="BF351" s="80">
        <v>100</v>
      </c>
      <c r="BG351" s="80"/>
      <c r="BH351" s="80"/>
      <c r="BI351" s="80"/>
      <c r="BJ351" s="80"/>
      <c r="BK351" s="80"/>
      <c r="BL351" s="80"/>
      <c r="BM351" s="80">
        <v>100</v>
      </c>
      <c r="BN351" s="80"/>
      <c r="BO351" s="80"/>
      <c r="BP351" s="80"/>
      <c r="BQ351" s="80"/>
      <c r="BR351" s="80"/>
      <c r="BS351" s="80"/>
      <c r="BT351" s="80"/>
      <c r="BU351" s="80"/>
      <c r="BV351" s="80"/>
      <c r="BW351" s="80"/>
      <c r="BX351" s="80"/>
      <c r="BY351" s="80"/>
      <c r="BZ351" s="80">
        <v>100</v>
      </c>
      <c r="CA351" s="80"/>
      <c r="CB351" s="80"/>
      <c r="CC351" s="80"/>
      <c r="CD351" s="80"/>
      <c r="CE351" s="80"/>
      <c r="CF351" s="80"/>
      <c r="CG351" s="102"/>
      <c r="CH351" s="102"/>
      <c r="CI351" s="102"/>
      <c r="CJ351" s="102"/>
      <c r="CK351" s="102"/>
      <c r="CL351" s="102"/>
      <c r="CM351" s="102"/>
      <c r="CN351" s="75"/>
      <c r="CO351" s="75"/>
      <c r="CP351" s="75"/>
      <c r="CQ351" s="75"/>
      <c r="CR351" s="75"/>
      <c r="CS351" s="75"/>
      <c r="CT351" s="102"/>
      <c r="CU351" s="102"/>
      <c r="CV351" s="102"/>
      <c r="CW351" s="102"/>
      <c r="CX351" s="102"/>
      <c r="CY351" s="102"/>
      <c r="CZ351" s="102"/>
      <c r="DA351" s="29"/>
    </row>
    <row r="352" spans="1:106" s="7" customFormat="1" ht="12.75" hidden="1" customHeight="1">
      <c r="A352" s="296" t="s">
        <v>154</v>
      </c>
      <c r="B352" s="296"/>
      <c r="C352" s="296"/>
      <c r="D352" s="296"/>
      <c r="E352" s="296"/>
      <c r="F352" s="297" t="s">
        <v>160</v>
      </c>
      <c r="G352" s="297"/>
      <c r="H352" s="297"/>
      <c r="I352" s="297"/>
      <c r="J352" s="297"/>
      <c r="K352" s="297"/>
      <c r="L352" s="297"/>
      <c r="M352" s="297"/>
      <c r="N352" s="297"/>
      <c r="O352" s="297"/>
      <c r="P352" s="297"/>
      <c r="Q352" s="297"/>
      <c r="R352" s="297"/>
      <c r="S352" s="297"/>
      <c r="T352" s="297"/>
      <c r="U352" s="297"/>
      <c r="V352" s="297"/>
      <c r="W352" s="297"/>
      <c r="X352" s="297"/>
      <c r="Y352" s="297"/>
      <c r="Z352" s="297"/>
      <c r="AA352" s="297"/>
      <c r="AB352" s="297"/>
      <c r="AC352" s="297"/>
      <c r="AD352" s="297"/>
      <c r="AE352" s="297"/>
      <c r="AF352" s="297"/>
      <c r="AG352" s="297"/>
      <c r="AH352" s="297"/>
      <c r="AI352" s="297"/>
      <c r="AJ352" s="297"/>
      <c r="AK352" s="297"/>
      <c r="AL352" s="297"/>
      <c r="AM352" s="297"/>
      <c r="AN352" s="297"/>
      <c r="AO352" s="297"/>
      <c r="AP352" s="297"/>
      <c r="AQ352" s="297"/>
      <c r="AR352" s="297"/>
      <c r="AS352" s="297"/>
      <c r="AT352" s="297"/>
      <c r="AU352" s="297"/>
      <c r="AV352" s="297"/>
      <c r="AW352" s="297"/>
      <c r="AX352" s="297"/>
      <c r="AY352" s="297"/>
      <c r="AZ352" s="297"/>
      <c r="BA352" s="297"/>
      <c r="BB352" s="297"/>
      <c r="BC352" s="297"/>
      <c r="BD352" s="297"/>
      <c r="BE352" s="297"/>
      <c r="BF352" s="297"/>
      <c r="BG352" s="297"/>
      <c r="BH352" s="297"/>
      <c r="BI352" s="297"/>
      <c r="BJ352" s="297"/>
      <c r="BK352" s="297"/>
      <c r="BL352" s="297"/>
      <c r="BM352" s="297"/>
      <c r="BN352" s="297"/>
      <c r="BO352" s="297"/>
      <c r="BP352" s="297"/>
      <c r="BQ352" s="297"/>
      <c r="BR352" s="297"/>
      <c r="BS352" s="297"/>
      <c r="BT352" s="297"/>
      <c r="BU352" s="297"/>
      <c r="BV352" s="297"/>
      <c r="BW352" s="297"/>
      <c r="BX352" s="297"/>
      <c r="BY352" s="297"/>
      <c r="BZ352" s="297"/>
      <c r="CA352" s="297"/>
      <c r="CB352" s="297"/>
      <c r="CC352" s="297"/>
      <c r="CD352" s="297"/>
      <c r="CE352" s="297"/>
      <c r="CF352" s="297"/>
      <c r="CG352" s="25"/>
      <c r="CH352" s="25"/>
      <c r="CI352" s="25"/>
      <c r="CJ352" s="25"/>
      <c r="CK352" s="25"/>
      <c r="CL352" s="25"/>
      <c r="CM352" s="25"/>
      <c r="CN352" s="25"/>
      <c r="CO352" s="25"/>
      <c r="CP352" s="25"/>
      <c r="CQ352" s="25"/>
      <c r="CR352" s="25"/>
      <c r="CS352" s="25"/>
      <c r="CT352" s="25"/>
      <c r="CU352" s="25"/>
      <c r="CV352" s="25"/>
      <c r="CW352" s="25"/>
      <c r="CX352" s="25"/>
      <c r="CY352" s="25"/>
      <c r="CZ352" s="25"/>
      <c r="DA352" s="29"/>
    </row>
    <row r="353" spans="1:202" s="7" customFormat="1" ht="12.75" hidden="1" customHeight="1">
      <c r="A353" s="73"/>
      <c r="B353" s="73"/>
      <c r="C353" s="73"/>
      <c r="D353" s="73"/>
      <c r="E353" s="73"/>
      <c r="F353" s="76" t="s">
        <v>55</v>
      </c>
      <c r="G353" s="76"/>
      <c r="H353" s="76"/>
      <c r="I353" s="76"/>
      <c r="J353" s="76"/>
      <c r="K353" s="76"/>
      <c r="L353" s="76"/>
      <c r="M353" s="76"/>
      <c r="N353" s="76"/>
      <c r="O353" s="76"/>
      <c r="P353" s="76"/>
      <c r="Q353" s="76"/>
      <c r="R353" s="76"/>
      <c r="S353" s="76"/>
      <c r="T353" s="76"/>
      <c r="U353" s="76"/>
      <c r="V353" s="76"/>
      <c r="W353" s="76"/>
      <c r="X353" s="76"/>
      <c r="Y353" s="76"/>
      <c r="Z353" s="76"/>
      <c r="AA353" s="76"/>
      <c r="AB353" s="76"/>
      <c r="AC353" s="76"/>
      <c r="AD353" s="76"/>
      <c r="AE353" s="76"/>
      <c r="AF353" s="76"/>
      <c r="AG353" s="76"/>
      <c r="AH353" s="76"/>
      <c r="AI353" s="76"/>
      <c r="AJ353" s="76"/>
      <c r="AK353" s="76"/>
      <c r="AL353" s="76"/>
      <c r="AM353" s="76"/>
      <c r="AN353" s="76"/>
      <c r="AO353" s="76"/>
      <c r="AP353" s="76"/>
      <c r="AQ353" s="76"/>
      <c r="AR353" s="76"/>
      <c r="AS353" s="76"/>
      <c r="AT353" s="76"/>
      <c r="AU353" s="76"/>
      <c r="AV353" s="76"/>
      <c r="AW353" s="76"/>
      <c r="AX353" s="76"/>
      <c r="AY353" s="76"/>
      <c r="AZ353" s="76"/>
      <c r="BA353" s="76"/>
      <c r="BB353" s="76"/>
      <c r="BC353" s="76"/>
      <c r="BD353" s="76"/>
      <c r="BE353" s="76"/>
      <c r="BF353" s="76"/>
      <c r="BG353" s="76"/>
      <c r="BH353" s="76"/>
      <c r="BI353" s="76"/>
      <c r="BJ353" s="76"/>
      <c r="BK353" s="76"/>
      <c r="BL353" s="76"/>
      <c r="BM353" s="76"/>
      <c r="BN353" s="76"/>
      <c r="BO353" s="76"/>
      <c r="BP353" s="76"/>
      <c r="BQ353" s="76"/>
      <c r="BR353" s="76"/>
      <c r="BS353" s="76"/>
      <c r="BT353" s="76"/>
      <c r="BU353" s="76"/>
      <c r="BV353" s="76"/>
      <c r="BW353" s="76"/>
      <c r="BX353" s="76"/>
      <c r="BY353" s="76"/>
      <c r="BZ353" s="76"/>
      <c r="CA353" s="76"/>
      <c r="CB353" s="76"/>
      <c r="CC353" s="76"/>
      <c r="CD353" s="76"/>
      <c r="CE353" s="76"/>
      <c r="CF353" s="76"/>
      <c r="CG353" s="77"/>
      <c r="CH353" s="77"/>
      <c r="CI353" s="77"/>
      <c r="CJ353" s="77"/>
      <c r="CK353" s="77"/>
      <c r="CL353" s="77"/>
      <c r="CM353" s="77"/>
      <c r="CN353" s="77"/>
      <c r="CO353" s="77"/>
      <c r="CP353" s="77"/>
      <c r="CQ353" s="77"/>
      <c r="CR353" s="77"/>
      <c r="CS353" s="77"/>
      <c r="CT353" s="77"/>
      <c r="CU353" s="77"/>
      <c r="CV353" s="77"/>
      <c r="CW353" s="77"/>
      <c r="CX353" s="77"/>
      <c r="CY353" s="77"/>
      <c r="CZ353" s="78"/>
      <c r="DA353" s="29"/>
    </row>
    <row r="354" spans="1:202" s="7" customFormat="1" ht="31.2" hidden="1" customHeight="1">
      <c r="A354" s="70">
        <v>1</v>
      </c>
      <c r="B354" s="70"/>
      <c r="C354" s="70"/>
      <c r="D354" s="70"/>
      <c r="E354" s="70"/>
      <c r="F354" s="71" t="s">
        <v>161</v>
      </c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  <c r="AA354" s="72"/>
      <c r="AB354" s="73" t="s">
        <v>57</v>
      </c>
      <c r="AC354" s="73"/>
      <c r="AD354" s="73"/>
      <c r="AE354" s="73"/>
      <c r="AF354" s="73"/>
      <c r="AG354" s="73"/>
      <c r="AH354" s="81" t="s">
        <v>170</v>
      </c>
      <c r="AI354" s="82"/>
      <c r="AJ354" s="82"/>
      <c r="AK354" s="82"/>
      <c r="AL354" s="82"/>
      <c r="AM354" s="82"/>
      <c r="AN354" s="82"/>
      <c r="AO354" s="82"/>
      <c r="AP354" s="82"/>
      <c r="AQ354" s="82"/>
      <c r="AR354" s="83"/>
      <c r="AS354" s="74"/>
      <c r="AT354" s="74"/>
      <c r="AU354" s="74"/>
      <c r="AV354" s="74"/>
      <c r="AW354" s="74"/>
      <c r="AX354" s="74"/>
      <c r="AY354" s="74"/>
      <c r="AZ354" s="79"/>
      <c r="BA354" s="79"/>
      <c r="BB354" s="79"/>
      <c r="BC354" s="79"/>
      <c r="BD354" s="79"/>
      <c r="BE354" s="79"/>
      <c r="BF354" s="74">
        <f>AS354</f>
        <v>0</v>
      </c>
      <c r="BG354" s="74"/>
      <c r="BH354" s="74"/>
      <c r="BI354" s="74"/>
      <c r="BJ354" s="74"/>
      <c r="BK354" s="74"/>
      <c r="BL354" s="74"/>
      <c r="BM354" s="74"/>
      <c r="BN354" s="74"/>
      <c r="BO354" s="74"/>
      <c r="BP354" s="74"/>
      <c r="BQ354" s="74"/>
      <c r="BR354" s="74"/>
      <c r="BS354" s="74"/>
      <c r="BT354" s="79"/>
      <c r="BU354" s="79"/>
      <c r="BV354" s="79"/>
      <c r="BW354" s="79"/>
      <c r="BX354" s="79"/>
      <c r="BY354" s="79"/>
      <c r="BZ354" s="74">
        <f>BM354</f>
        <v>0</v>
      </c>
      <c r="CA354" s="74"/>
      <c r="CB354" s="74"/>
      <c r="CC354" s="74"/>
      <c r="CD354" s="74"/>
      <c r="CE354" s="74"/>
      <c r="CF354" s="74"/>
      <c r="CG354" s="110"/>
      <c r="CH354" s="110"/>
      <c r="CI354" s="110"/>
      <c r="CJ354" s="110"/>
      <c r="CK354" s="110"/>
      <c r="CL354" s="110"/>
      <c r="CM354" s="110"/>
      <c r="CN354" s="75"/>
      <c r="CO354" s="75"/>
      <c r="CP354" s="75"/>
      <c r="CQ354" s="75"/>
      <c r="CR354" s="75"/>
      <c r="CS354" s="75"/>
      <c r="CT354" s="110"/>
      <c r="CU354" s="110"/>
      <c r="CV354" s="110"/>
      <c r="CW354" s="110"/>
      <c r="CX354" s="110"/>
      <c r="CY354" s="110"/>
      <c r="CZ354" s="110"/>
      <c r="DA354" s="29"/>
    </row>
    <row r="355" spans="1:202" s="7" customFormat="1" ht="12.75" hidden="1" customHeight="1">
      <c r="A355" s="73"/>
      <c r="B355" s="73"/>
      <c r="C355" s="73"/>
      <c r="D355" s="73"/>
      <c r="E355" s="73"/>
      <c r="F355" s="76" t="s">
        <v>59</v>
      </c>
      <c r="G355" s="76"/>
      <c r="H355" s="76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  <c r="AF355" s="76"/>
      <c r="AG355" s="76"/>
      <c r="AH355" s="76"/>
      <c r="AI355" s="76"/>
      <c r="AJ355" s="76"/>
      <c r="AK355" s="76"/>
      <c r="AL355" s="76"/>
      <c r="AM355" s="76"/>
      <c r="AN355" s="76"/>
      <c r="AO355" s="76"/>
      <c r="AP355" s="76"/>
      <c r="AQ355" s="76"/>
      <c r="AR355" s="76"/>
      <c r="AS355" s="76"/>
      <c r="AT355" s="76"/>
      <c r="AU355" s="76"/>
      <c r="AV355" s="76"/>
      <c r="AW355" s="76"/>
      <c r="AX355" s="76"/>
      <c r="AY355" s="76"/>
      <c r="AZ355" s="76"/>
      <c r="BA355" s="76"/>
      <c r="BB355" s="76"/>
      <c r="BC355" s="76"/>
      <c r="BD355" s="76"/>
      <c r="BE355" s="76"/>
      <c r="BF355" s="76"/>
      <c r="BG355" s="76"/>
      <c r="BH355" s="76"/>
      <c r="BI355" s="76"/>
      <c r="BJ355" s="76"/>
      <c r="BK355" s="76"/>
      <c r="BL355" s="76"/>
      <c r="BM355" s="76"/>
      <c r="BN355" s="76"/>
      <c r="BO355" s="76"/>
      <c r="BP355" s="76"/>
      <c r="BQ355" s="76"/>
      <c r="BR355" s="76"/>
      <c r="BS355" s="76"/>
      <c r="BT355" s="76"/>
      <c r="BU355" s="76"/>
      <c r="BV355" s="76"/>
      <c r="BW355" s="76"/>
      <c r="BX355" s="76"/>
      <c r="BY355" s="76"/>
      <c r="BZ355" s="76"/>
      <c r="CA355" s="76"/>
      <c r="CB355" s="76"/>
      <c r="CC355" s="76"/>
      <c r="CD355" s="76"/>
      <c r="CE355" s="76"/>
      <c r="CF355" s="76"/>
      <c r="CG355" s="77"/>
      <c r="CH355" s="77"/>
      <c r="CI355" s="77"/>
      <c r="CJ355" s="77"/>
      <c r="CK355" s="77"/>
      <c r="CL355" s="77"/>
      <c r="CM355" s="77"/>
      <c r="CN355" s="77"/>
      <c r="CO355" s="77"/>
      <c r="CP355" s="77"/>
      <c r="CQ355" s="77"/>
      <c r="CR355" s="77"/>
      <c r="CS355" s="77"/>
      <c r="CT355" s="77"/>
      <c r="CU355" s="77"/>
      <c r="CV355" s="77"/>
      <c r="CW355" s="77"/>
      <c r="CX355" s="77"/>
      <c r="CY355" s="77"/>
      <c r="CZ355" s="78"/>
      <c r="DA355" s="29"/>
    </row>
    <row r="356" spans="1:202" s="7" customFormat="1" ht="12.75" hidden="1" customHeight="1">
      <c r="A356" s="70">
        <v>1</v>
      </c>
      <c r="B356" s="70"/>
      <c r="C356" s="70"/>
      <c r="D356" s="70"/>
      <c r="E356" s="70"/>
      <c r="F356" s="72" t="s">
        <v>60</v>
      </c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  <c r="AA356" s="72"/>
      <c r="AB356" s="73" t="s">
        <v>61</v>
      </c>
      <c r="AC356" s="73"/>
      <c r="AD356" s="73"/>
      <c r="AE356" s="73"/>
      <c r="AF356" s="73"/>
      <c r="AG356" s="73"/>
      <c r="AH356" s="73" t="s">
        <v>65</v>
      </c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80"/>
      <c r="AT356" s="80"/>
      <c r="AU356" s="80"/>
      <c r="AV356" s="80"/>
      <c r="AW356" s="80"/>
      <c r="AX356" s="80"/>
      <c r="AY356" s="80"/>
      <c r="AZ356" s="79"/>
      <c r="BA356" s="79"/>
      <c r="BB356" s="79"/>
      <c r="BC356" s="79"/>
      <c r="BD356" s="79"/>
      <c r="BE356" s="79"/>
      <c r="BF356" s="80"/>
      <c r="BG356" s="80"/>
      <c r="BH356" s="80"/>
      <c r="BI356" s="80"/>
      <c r="BJ356" s="80"/>
      <c r="BK356" s="80"/>
      <c r="BL356" s="80"/>
      <c r="BM356" s="80"/>
      <c r="BN356" s="80"/>
      <c r="BO356" s="80"/>
      <c r="BP356" s="80"/>
      <c r="BQ356" s="80"/>
      <c r="BR356" s="80"/>
      <c r="BS356" s="80"/>
      <c r="BT356" s="80"/>
      <c r="BU356" s="80"/>
      <c r="BV356" s="80"/>
      <c r="BW356" s="80"/>
      <c r="BX356" s="80"/>
      <c r="BY356" s="80"/>
      <c r="BZ356" s="80"/>
      <c r="CA356" s="80"/>
      <c r="CB356" s="80"/>
      <c r="CC356" s="80"/>
      <c r="CD356" s="80"/>
      <c r="CE356" s="80"/>
      <c r="CF356" s="80"/>
      <c r="CG356" s="102"/>
      <c r="CH356" s="102"/>
      <c r="CI356" s="102"/>
      <c r="CJ356" s="102"/>
      <c r="CK356" s="102"/>
      <c r="CL356" s="102"/>
      <c r="CM356" s="102"/>
      <c r="CN356" s="75"/>
      <c r="CO356" s="75"/>
      <c r="CP356" s="75"/>
      <c r="CQ356" s="75"/>
      <c r="CR356" s="75"/>
      <c r="CS356" s="75"/>
      <c r="CT356" s="102"/>
      <c r="CU356" s="102"/>
      <c r="CV356" s="102"/>
      <c r="CW356" s="102"/>
      <c r="CX356" s="102"/>
      <c r="CY356" s="102"/>
      <c r="CZ356" s="102"/>
      <c r="DA356" s="29"/>
    </row>
    <row r="357" spans="1:202" s="7" customFormat="1" ht="12.75" hidden="1" customHeight="1">
      <c r="A357" s="73"/>
      <c r="B357" s="73"/>
      <c r="C357" s="73"/>
      <c r="D357" s="73"/>
      <c r="E357" s="73"/>
      <c r="F357" s="76" t="s">
        <v>63</v>
      </c>
      <c r="G357" s="76"/>
      <c r="H357" s="76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  <c r="AG357" s="76"/>
      <c r="AH357" s="76"/>
      <c r="AI357" s="76"/>
      <c r="AJ357" s="76"/>
      <c r="AK357" s="76"/>
      <c r="AL357" s="76"/>
      <c r="AM357" s="76"/>
      <c r="AN357" s="76"/>
      <c r="AO357" s="76"/>
      <c r="AP357" s="76"/>
      <c r="AQ357" s="76"/>
      <c r="AR357" s="76"/>
      <c r="AS357" s="76"/>
      <c r="AT357" s="76"/>
      <c r="AU357" s="76"/>
      <c r="AV357" s="76"/>
      <c r="AW357" s="76"/>
      <c r="AX357" s="76"/>
      <c r="AY357" s="76"/>
      <c r="AZ357" s="76"/>
      <c r="BA357" s="76"/>
      <c r="BB357" s="76"/>
      <c r="BC357" s="76"/>
      <c r="BD357" s="76"/>
      <c r="BE357" s="76"/>
      <c r="BF357" s="76"/>
      <c r="BG357" s="76"/>
      <c r="BH357" s="76"/>
      <c r="BI357" s="76"/>
      <c r="BJ357" s="76"/>
      <c r="BK357" s="76"/>
      <c r="BL357" s="76"/>
      <c r="BM357" s="76"/>
      <c r="BN357" s="76"/>
      <c r="BO357" s="76"/>
      <c r="BP357" s="76"/>
      <c r="BQ357" s="76"/>
      <c r="BR357" s="76"/>
      <c r="BS357" s="76"/>
      <c r="BT357" s="76"/>
      <c r="BU357" s="76"/>
      <c r="BV357" s="76"/>
      <c r="BW357" s="76"/>
      <c r="BX357" s="76"/>
      <c r="BY357" s="76"/>
      <c r="BZ357" s="76"/>
      <c r="CA357" s="76"/>
      <c r="CB357" s="76"/>
      <c r="CC357" s="76"/>
      <c r="CD357" s="76"/>
      <c r="CE357" s="76"/>
      <c r="CF357" s="76"/>
      <c r="CG357" s="77"/>
      <c r="CH357" s="77"/>
      <c r="CI357" s="77"/>
      <c r="CJ357" s="77"/>
      <c r="CK357" s="77"/>
      <c r="CL357" s="77"/>
      <c r="CM357" s="77"/>
      <c r="CN357" s="77"/>
      <c r="CO357" s="77"/>
      <c r="CP357" s="77"/>
      <c r="CQ357" s="77"/>
      <c r="CR357" s="77"/>
      <c r="CS357" s="77"/>
      <c r="CT357" s="77"/>
      <c r="CU357" s="77"/>
      <c r="CV357" s="77"/>
      <c r="CW357" s="77"/>
      <c r="CX357" s="77"/>
      <c r="CY357" s="77"/>
      <c r="CZ357" s="78"/>
      <c r="DA357" s="29"/>
    </row>
    <row r="358" spans="1:202" s="7" customFormat="1" ht="12.75" hidden="1" customHeight="1">
      <c r="A358" s="70">
        <v>1</v>
      </c>
      <c r="B358" s="70"/>
      <c r="C358" s="70"/>
      <c r="D358" s="70"/>
      <c r="E358" s="70"/>
      <c r="F358" s="72" t="s">
        <v>64</v>
      </c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  <c r="AA358" s="72"/>
      <c r="AB358" s="73" t="s">
        <v>57</v>
      </c>
      <c r="AC358" s="73"/>
      <c r="AD358" s="73"/>
      <c r="AE358" s="73"/>
      <c r="AF358" s="73"/>
      <c r="AG358" s="73"/>
      <c r="AH358" s="73" t="s">
        <v>65</v>
      </c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151"/>
      <c r="BN358" s="151"/>
      <c r="BO358" s="151"/>
      <c r="BP358" s="151"/>
      <c r="BQ358" s="151"/>
      <c r="BR358" s="151"/>
      <c r="BS358" s="151"/>
      <c r="BT358" s="74"/>
      <c r="BU358" s="74"/>
      <c r="BV358" s="74"/>
      <c r="BW358" s="74"/>
      <c r="BX358" s="74"/>
      <c r="BY358" s="74"/>
      <c r="BZ358" s="74"/>
      <c r="CA358" s="74"/>
      <c r="CB358" s="74"/>
      <c r="CC358" s="74"/>
      <c r="CD358" s="74"/>
      <c r="CE358" s="74"/>
      <c r="CF358" s="74"/>
      <c r="CG358" s="94"/>
      <c r="CH358" s="94"/>
      <c r="CI358" s="94"/>
      <c r="CJ358" s="94"/>
      <c r="CK358" s="94"/>
      <c r="CL358" s="94"/>
      <c r="CM358" s="94"/>
      <c r="CN358" s="75"/>
      <c r="CO358" s="75"/>
      <c r="CP358" s="75"/>
      <c r="CQ358" s="75"/>
      <c r="CR358" s="75"/>
      <c r="CS358" s="75"/>
      <c r="CT358" s="94"/>
      <c r="CU358" s="94"/>
      <c r="CV358" s="94"/>
      <c r="CW358" s="94"/>
      <c r="CX358" s="94"/>
      <c r="CY358" s="94"/>
      <c r="CZ358" s="94"/>
      <c r="DA358" s="29"/>
    </row>
    <row r="359" spans="1:202" s="7" customFormat="1" ht="12.75" hidden="1" customHeight="1">
      <c r="A359" s="73"/>
      <c r="B359" s="73"/>
      <c r="C359" s="73"/>
      <c r="D359" s="73"/>
      <c r="E359" s="73"/>
      <c r="F359" s="76" t="s">
        <v>66</v>
      </c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76"/>
      <c r="CB359" s="76"/>
      <c r="CC359" s="76"/>
      <c r="CD359" s="76"/>
      <c r="CE359" s="76"/>
      <c r="CF359" s="76"/>
      <c r="CG359" s="77"/>
      <c r="CH359" s="77"/>
      <c r="CI359" s="77"/>
      <c r="CJ359" s="77"/>
      <c r="CK359" s="77"/>
      <c r="CL359" s="77"/>
      <c r="CM359" s="77"/>
      <c r="CN359" s="77"/>
      <c r="CO359" s="77"/>
      <c r="CP359" s="77"/>
      <c r="CQ359" s="77"/>
      <c r="CR359" s="77"/>
      <c r="CS359" s="77"/>
      <c r="CT359" s="77"/>
      <c r="CU359" s="77"/>
      <c r="CV359" s="77"/>
      <c r="CW359" s="77"/>
      <c r="CX359" s="77"/>
      <c r="CY359" s="77"/>
      <c r="CZ359" s="78"/>
      <c r="DA359" s="29"/>
    </row>
    <row r="360" spans="1:202" s="7" customFormat="1" ht="12.75" hidden="1" customHeight="1">
      <c r="A360" s="70">
        <v>1</v>
      </c>
      <c r="B360" s="70"/>
      <c r="C360" s="70"/>
      <c r="D360" s="70"/>
      <c r="E360" s="70"/>
      <c r="F360" s="72" t="s">
        <v>67</v>
      </c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  <c r="AA360" s="72"/>
      <c r="AB360" s="73" t="s">
        <v>68</v>
      </c>
      <c r="AC360" s="73"/>
      <c r="AD360" s="73"/>
      <c r="AE360" s="73"/>
      <c r="AF360" s="73"/>
      <c r="AG360" s="73"/>
      <c r="AH360" s="73" t="s">
        <v>65</v>
      </c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80"/>
      <c r="CB360" s="80"/>
      <c r="CC360" s="80"/>
      <c r="CD360" s="80"/>
      <c r="CE360" s="80"/>
      <c r="CF360" s="80"/>
      <c r="CG360" s="102"/>
      <c r="CH360" s="102"/>
      <c r="CI360" s="102"/>
      <c r="CJ360" s="102"/>
      <c r="CK360" s="102"/>
      <c r="CL360" s="102"/>
      <c r="CM360" s="102"/>
      <c r="CN360" s="75"/>
      <c r="CO360" s="75"/>
      <c r="CP360" s="75"/>
      <c r="CQ360" s="75"/>
      <c r="CR360" s="75"/>
      <c r="CS360" s="75"/>
      <c r="CT360" s="102"/>
      <c r="CU360" s="102"/>
      <c r="CV360" s="102"/>
      <c r="CW360" s="102"/>
      <c r="CX360" s="102"/>
      <c r="CY360" s="102"/>
      <c r="CZ360" s="102"/>
    </row>
    <row r="361" spans="1:202" s="7" customFormat="1" ht="20.399999999999999" customHeight="1">
      <c r="A361" s="296" t="s">
        <v>154</v>
      </c>
      <c r="B361" s="296"/>
      <c r="C361" s="296"/>
      <c r="D361" s="296"/>
      <c r="E361" s="296"/>
      <c r="F361" s="378" t="s">
        <v>174</v>
      </c>
      <c r="G361" s="379"/>
      <c r="H361" s="379"/>
      <c r="I361" s="379"/>
      <c r="J361" s="379"/>
      <c r="K361" s="379"/>
      <c r="L361" s="379"/>
      <c r="M361" s="379"/>
      <c r="N361" s="379"/>
      <c r="O361" s="379"/>
      <c r="P361" s="379"/>
      <c r="Q361" s="379"/>
      <c r="R361" s="379"/>
      <c r="S361" s="379"/>
      <c r="T361" s="379"/>
      <c r="U361" s="379"/>
      <c r="V361" s="379"/>
      <c r="W361" s="379"/>
      <c r="X361" s="379"/>
      <c r="Y361" s="379"/>
      <c r="Z361" s="379"/>
      <c r="AA361" s="379"/>
      <c r="AB361" s="379"/>
      <c r="AC361" s="379"/>
      <c r="AD361" s="379"/>
      <c r="AE361" s="379"/>
      <c r="AF361" s="379"/>
      <c r="AG361" s="379"/>
      <c r="AH361" s="379"/>
      <c r="AI361" s="379"/>
      <c r="AJ361" s="379"/>
      <c r="AK361" s="379"/>
      <c r="AL361" s="379"/>
      <c r="AM361" s="379"/>
      <c r="AN361" s="379"/>
      <c r="AO361" s="379"/>
      <c r="AP361" s="379"/>
      <c r="AQ361" s="379"/>
      <c r="AR361" s="379"/>
      <c r="AS361" s="379"/>
      <c r="AT361" s="379"/>
      <c r="AU361" s="379"/>
      <c r="AV361" s="379"/>
      <c r="AW361" s="379"/>
      <c r="AX361" s="379"/>
      <c r="AY361" s="379"/>
      <c r="AZ361" s="379"/>
      <c r="BA361" s="379"/>
      <c r="BB361" s="379"/>
      <c r="BC361" s="379"/>
      <c r="BD361" s="379"/>
      <c r="BE361" s="379"/>
      <c r="BF361" s="379"/>
      <c r="BG361" s="379"/>
      <c r="BH361" s="379"/>
      <c r="BI361" s="379"/>
      <c r="BJ361" s="379"/>
      <c r="BK361" s="379"/>
      <c r="BL361" s="379"/>
      <c r="BM361" s="379"/>
      <c r="BN361" s="379"/>
      <c r="BO361" s="379"/>
      <c r="BP361" s="379"/>
      <c r="BQ361" s="379"/>
      <c r="BR361" s="379"/>
      <c r="BS361" s="379"/>
      <c r="BT361" s="379"/>
      <c r="BU361" s="379"/>
      <c r="BV361" s="379"/>
      <c r="BW361" s="379"/>
      <c r="BX361" s="379"/>
      <c r="BY361" s="379"/>
      <c r="BZ361" s="379"/>
      <c r="CA361" s="379"/>
      <c r="CB361" s="379"/>
      <c r="CC361" s="379"/>
      <c r="CD361" s="379"/>
      <c r="CE361" s="379"/>
      <c r="CF361" s="380"/>
      <c r="CG361" s="25"/>
      <c r="CH361" s="25"/>
      <c r="CI361" s="25"/>
      <c r="CJ361" s="25"/>
      <c r="CK361" s="25"/>
      <c r="CL361" s="25"/>
      <c r="CM361" s="25"/>
      <c r="CN361" s="25"/>
      <c r="CO361" s="25"/>
      <c r="CP361" s="25"/>
      <c r="CQ361" s="25"/>
      <c r="CR361" s="25"/>
      <c r="CS361" s="25"/>
      <c r="CT361" s="25"/>
      <c r="CU361" s="25"/>
      <c r="CV361" s="25"/>
      <c r="CW361" s="25"/>
      <c r="CX361" s="25"/>
      <c r="CY361" s="25"/>
      <c r="CZ361" s="25"/>
    </row>
    <row r="362" spans="1:202" s="7" customFormat="1" ht="12.75" customHeight="1">
      <c r="A362" s="73"/>
      <c r="B362" s="73"/>
      <c r="C362" s="73"/>
      <c r="D362" s="73"/>
      <c r="E362" s="73"/>
      <c r="F362" s="78" t="s">
        <v>55</v>
      </c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29"/>
      <c r="DC362" s="106"/>
      <c r="DD362" s="106"/>
      <c r="DE362" s="106"/>
      <c r="DF362" s="106"/>
      <c r="DG362" s="106"/>
      <c r="DH362" s="106"/>
      <c r="DI362" s="106"/>
      <c r="DJ362" s="106"/>
      <c r="DK362" s="106"/>
      <c r="DL362" s="106"/>
      <c r="DM362" s="106"/>
      <c r="DN362" s="106"/>
      <c r="DO362" s="106"/>
      <c r="DP362" s="106"/>
      <c r="DQ362" s="106"/>
      <c r="DR362" s="106"/>
      <c r="DS362" s="106"/>
      <c r="DT362" s="106"/>
      <c r="DU362" s="106"/>
      <c r="DV362" s="106"/>
      <c r="DW362" s="106"/>
      <c r="DX362" s="106"/>
      <c r="DY362" s="106"/>
      <c r="DZ362" s="106"/>
      <c r="EA362" s="106"/>
      <c r="EB362" s="106"/>
      <c r="EC362" s="106"/>
      <c r="ED362" s="106"/>
      <c r="EE362" s="106"/>
      <c r="EF362" s="106"/>
      <c r="EG362" s="106"/>
      <c r="EH362" s="106"/>
      <c r="EI362" s="106"/>
      <c r="EJ362" s="106"/>
      <c r="EK362" s="106"/>
      <c r="EL362" s="106"/>
      <c r="EM362" s="106"/>
      <c r="EN362" s="106"/>
      <c r="EO362" s="106"/>
      <c r="EP362" s="106"/>
      <c r="EQ362" s="106"/>
      <c r="ER362" s="106"/>
      <c r="ES362" s="106"/>
      <c r="ET362" s="106"/>
      <c r="EU362" s="106"/>
      <c r="EV362" s="106"/>
      <c r="EW362" s="106"/>
      <c r="EX362" s="106"/>
      <c r="EY362" s="106"/>
      <c r="EZ362" s="106"/>
      <c r="FA362" s="106"/>
      <c r="FB362" s="106"/>
      <c r="FC362" s="106"/>
      <c r="FD362" s="106"/>
      <c r="FE362" s="106"/>
      <c r="FF362" s="106"/>
      <c r="FG362" s="106"/>
      <c r="FH362" s="106"/>
      <c r="FI362" s="106"/>
      <c r="FJ362" s="106"/>
      <c r="FK362" s="106"/>
      <c r="FL362" s="106"/>
      <c r="FM362" s="106"/>
      <c r="FN362" s="106"/>
      <c r="FO362" s="106"/>
      <c r="FP362" s="106"/>
      <c r="FQ362" s="106"/>
      <c r="FR362" s="106"/>
      <c r="FS362" s="106"/>
      <c r="FT362" s="106"/>
      <c r="FU362" s="106"/>
      <c r="FV362" s="106"/>
      <c r="FW362" s="106"/>
      <c r="FX362" s="106"/>
      <c r="FY362" s="106"/>
      <c r="FZ362" s="106"/>
      <c r="GA362" s="106"/>
      <c r="GB362" s="106"/>
      <c r="GC362" s="106"/>
      <c r="GD362" s="106"/>
      <c r="GE362" s="106"/>
      <c r="GF362" s="106"/>
      <c r="GG362" s="106"/>
      <c r="GH362" s="106"/>
      <c r="GI362" s="106"/>
      <c r="GJ362" s="106"/>
      <c r="GK362" s="106"/>
      <c r="GL362" s="106"/>
      <c r="GM362" s="106"/>
      <c r="GN362" s="106"/>
      <c r="GO362" s="106"/>
      <c r="GP362" s="106"/>
      <c r="GQ362" s="106"/>
      <c r="GR362" s="106"/>
      <c r="GS362" s="106"/>
      <c r="GT362" s="106"/>
    </row>
    <row r="363" spans="1:202" s="7" customFormat="1" ht="33.6" customHeight="1">
      <c r="A363" s="70">
        <v>1</v>
      </c>
      <c r="B363" s="70"/>
      <c r="C363" s="70"/>
      <c r="D363" s="70"/>
      <c r="E363" s="70"/>
      <c r="F363" s="71" t="s">
        <v>175</v>
      </c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  <c r="AA363" s="72"/>
      <c r="AB363" s="84" t="s">
        <v>57</v>
      </c>
      <c r="AC363" s="85"/>
      <c r="AD363" s="85"/>
      <c r="AE363" s="85"/>
      <c r="AF363" s="85"/>
      <c r="AG363" s="86"/>
      <c r="AH363" s="81" t="s">
        <v>170</v>
      </c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8"/>
      <c r="AS363" s="87">
        <f>AB139</f>
        <v>2208000</v>
      </c>
      <c r="AT363" s="88"/>
      <c r="AU363" s="88"/>
      <c r="AV363" s="88"/>
      <c r="AW363" s="88"/>
      <c r="AX363" s="88"/>
      <c r="AY363" s="89"/>
      <c r="AZ363" s="103"/>
      <c r="BA363" s="104"/>
      <c r="BB363" s="104"/>
      <c r="BC363" s="104"/>
      <c r="BD363" s="104"/>
      <c r="BE363" s="105"/>
      <c r="BF363" s="87">
        <f>AS363+AZ363</f>
        <v>2208000</v>
      </c>
      <c r="BG363" s="88"/>
      <c r="BH363" s="88"/>
      <c r="BI363" s="88"/>
      <c r="BJ363" s="88"/>
      <c r="BK363" s="88"/>
      <c r="BL363" s="89"/>
      <c r="BM363" s="87">
        <f>BB139</f>
        <v>2338272</v>
      </c>
      <c r="BN363" s="88"/>
      <c r="BO363" s="88"/>
      <c r="BP363" s="88"/>
      <c r="BQ363" s="88"/>
      <c r="BR363" s="88"/>
      <c r="BS363" s="89"/>
      <c r="BT363" s="103"/>
      <c r="BU363" s="104"/>
      <c r="BV363" s="104"/>
      <c r="BW363" s="104"/>
      <c r="BX363" s="104"/>
      <c r="BY363" s="105"/>
      <c r="BZ363" s="87">
        <f>BM363+BT363</f>
        <v>2338272</v>
      </c>
      <c r="CA363" s="88"/>
      <c r="CB363" s="88"/>
      <c r="CC363" s="88"/>
      <c r="CD363" s="88"/>
      <c r="CE363" s="88"/>
      <c r="CF363" s="89"/>
      <c r="CG363" s="109"/>
      <c r="CH363" s="110"/>
      <c r="CI363" s="110"/>
      <c r="CJ363" s="110"/>
      <c r="CK363" s="110"/>
      <c r="CL363" s="110"/>
      <c r="CM363" s="110"/>
      <c r="CN363" s="75"/>
      <c r="CO363" s="75"/>
      <c r="CP363" s="75"/>
      <c r="CQ363" s="75"/>
      <c r="CR363" s="75"/>
      <c r="CS363" s="75"/>
      <c r="CT363" s="110"/>
      <c r="CU363" s="110"/>
      <c r="CV363" s="110"/>
      <c r="CW363" s="110"/>
      <c r="CX363" s="110"/>
      <c r="CY363" s="110"/>
      <c r="CZ363" s="110"/>
      <c r="DA363" s="29"/>
      <c r="DC363" s="95"/>
      <c r="DD363" s="95"/>
      <c r="DE363" s="95"/>
      <c r="DF363" s="95"/>
      <c r="DG363" s="95"/>
      <c r="DH363" s="95"/>
      <c r="DI363" s="95"/>
      <c r="DJ363" s="95"/>
      <c r="DK363" s="95"/>
      <c r="DL363" s="95"/>
      <c r="DM363" s="95"/>
      <c r="DN363" s="95"/>
      <c r="DO363" s="95"/>
      <c r="DP363" s="95"/>
      <c r="DQ363" s="95"/>
      <c r="DR363" s="95"/>
      <c r="DS363" s="95"/>
      <c r="DT363" s="95"/>
      <c r="DU363" s="95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29"/>
      <c r="EY363" s="29"/>
      <c r="EZ363" s="29"/>
      <c r="FA363" s="29"/>
      <c r="FB363" s="29"/>
      <c r="FC363" s="29"/>
      <c r="FD363" s="29"/>
      <c r="FE363" s="29"/>
      <c r="FF363" s="29"/>
      <c r="FG363" s="29"/>
      <c r="FH363" s="29"/>
      <c r="FI363" s="29"/>
      <c r="FJ363" s="29"/>
      <c r="FK363" s="29"/>
      <c r="FL363" s="29"/>
      <c r="FM363" s="29"/>
      <c r="FN363" s="29"/>
      <c r="FO363" s="29"/>
      <c r="FP363" s="29"/>
      <c r="FQ363" s="29"/>
      <c r="FR363" s="29"/>
      <c r="FS363" s="29"/>
      <c r="FT363" s="29"/>
      <c r="FU363" s="29"/>
      <c r="FV363" s="29"/>
      <c r="FW363" s="29"/>
      <c r="FX363" s="29"/>
      <c r="FY363" s="29"/>
      <c r="FZ363" s="29"/>
      <c r="GA363" s="29"/>
      <c r="GB363" s="29"/>
      <c r="GC363" s="29"/>
      <c r="GD363" s="29"/>
      <c r="GE363" s="29"/>
      <c r="GF363" s="29"/>
      <c r="GG363" s="29"/>
      <c r="GH363" s="29"/>
      <c r="GI363" s="29"/>
      <c r="GJ363" s="29"/>
      <c r="GK363" s="29"/>
      <c r="GL363" s="29"/>
      <c r="GM363" s="29"/>
      <c r="GN363" s="29"/>
      <c r="GO363" s="29"/>
      <c r="GP363" s="29"/>
      <c r="GQ363" s="29"/>
      <c r="GR363" s="29"/>
      <c r="GS363" s="29"/>
      <c r="GT363" s="29"/>
    </row>
    <row r="364" spans="1:202" s="7" customFormat="1" ht="12.75" customHeight="1">
      <c r="A364" s="73"/>
      <c r="B364" s="73"/>
      <c r="C364" s="73"/>
      <c r="D364" s="73"/>
      <c r="E364" s="73"/>
      <c r="F364" s="78" t="s">
        <v>59</v>
      </c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29"/>
      <c r="EV364" s="29"/>
      <c r="EW364" s="29"/>
      <c r="EX364" s="29"/>
      <c r="EY364" s="29"/>
      <c r="EZ364" s="29"/>
      <c r="FA364" s="29"/>
      <c r="FB364" s="29"/>
      <c r="FC364" s="29"/>
      <c r="FD364" s="29"/>
      <c r="FE364" s="29"/>
      <c r="FF364" s="29"/>
      <c r="FG364" s="29"/>
      <c r="FH364" s="29"/>
      <c r="FI364" s="29"/>
      <c r="FJ364" s="29"/>
      <c r="FK364" s="29"/>
      <c r="FL364" s="29"/>
      <c r="FM364" s="29"/>
      <c r="FN364" s="29"/>
      <c r="FO364" s="29"/>
      <c r="FP364" s="29"/>
      <c r="FQ364" s="29"/>
      <c r="FR364" s="29"/>
      <c r="FS364" s="29"/>
      <c r="FT364" s="29"/>
      <c r="FU364" s="29"/>
      <c r="FV364" s="29"/>
      <c r="FW364" s="29"/>
      <c r="FX364" s="29"/>
      <c r="FY364" s="29"/>
      <c r="FZ364" s="29"/>
      <c r="GA364" s="29"/>
      <c r="GB364" s="29"/>
      <c r="GC364" s="29"/>
      <c r="GD364" s="29"/>
      <c r="GE364" s="29"/>
      <c r="GF364" s="29"/>
      <c r="GG364" s="29"/>
      <c r="GH364" s="29"/>
      <c r="GI364" s="29"/>
      <c r="GJ364" s="29"/>
      <c r="GK364" s="29"/>
      <c r="GL364" s="29"/>
      <c r="GM364" s="29"/>
      <c r="GN364" s="29"/>
      <c r="GO364" s="29"/>
      <c r="GP364" s="29"/>
      <c r="GQ364" s="29"/>
      <c r="GR364" s="29"/>
      <c r="GS364" s="29"/>
      <c r="GT364" s="29"/>
    </row>
    <row r="365" spans="1:202" s="7" customFormat="1" ht="12.75" customHeight="1">
      <c r="A365" s="70">
        <v>1</v>
      </c>
      <c r="B365" s="70"/>
      <c r="C365" s="70"/>
      <c r="D365" s="70"/>
      <c r="E365" s="70"/>
      <c r="F365" s="81" t="s">
        <v>176</v>
      </c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8"/>
      <c r="AB365" s="84" t="s">
        <v>61</v>
      </c>
      <c r="AC365" s="85"/>
      <c r="AD365" s="85"/>
      <c r="AE365" s="85"/>
      <c r="AF365" s="85"/>
      <c r="AG365" s="86"/>
      <c r="AH365" s="84" t="s">
        <v>65</v>
      </c>
      <c r="AI365" s="85"/>
      <c r="AJ365" s="85"/>
      <c r="AK365" s="85"/>
      <c r="AL365" s="85"/>
      <c r="AM365" s="85"/>
      <c r="AN365" s="85"/>
      <c r="AO365" s="85"/>
      <c r="AP365" s="85"/>
      <c r="AQ365" s="85"/>
      <c r="AR365" s="86"/>
      <c r="AS365" s="98">
        <v>127</v>
      </c>
      <c r="AT365" s="99"/>
      <c r="AU365" s="99"/>
      <c r="AV365" s="99"/>
      <c r="AW365" s="99"/>
      <c r="AX365" s="99"/>
      <c r="AY365" s="100"/>
      <c r="AZ365" s="103"/>
      <c r="BA365" s="104"/>
      <c r="BB365" s="104"/>
      <c r="BC365" s="104"/>
      <c r="BD365" s="104"/>
      <c r="BE365" s="105"/>
      <c r="BF365" s="98">
        <f>AS365</f>
        <v>127</v>
      </c>
      <c r="BG365" s="99"/>
      <c r="BH365" s="99"/>
      <c r="BI365" s="99"/>
      <c r="BJ365" s="99"/>
      <c r="BK365" s="99"/>
      <c r="BL365" s="100"/>
      <c r="BM365" s="98">
        <v>127</v>
      </c>
      <c r="BN365" s="99"/>
      <c r="BO365" s="99"/>
      <c r="BP365" s="99"/>
      <c r="BQ365" s="99"/>
      <c r="BR365" s="99"/>
      <c r="BS365" s="100"/>
      <c r="BT365" s="98"/>
      <c r="BU365" s="99"/>
      <c r="BV365" s="99"/>
      <c r="BW365" s="99"/>
      <c r="BX365" s="99"/>
      <c r="BY365" s="100"/>
      <c r="BZ365" s="98">
        <f>BM365+BT365</f>
        <v>127</v>
      </c>
      <c r="CA365" s="99"/>
      <c r="CB365" s="99"/>
      <c r="CC365" s="99"/>
      <c r="CD365" s="99"/>
      <c r="CE365" s="99"/>
      <c r="CF365" s="100"/>
      <c r="CG365" s="101"/>
      <c r="CH365" s="102"/>
      <c r="CI365" s="102"/>
      <c r="CJ365" s="102"/>
      <c r="CK365" s="102"/>
      <c r="CL365" s="102"/>
      <c r="CM365" s="102"/>
      <c r="CN365" s="75"/>
      <c r="CO365" s="75"/>
      <c r="CP365" s="75"/>
      <c r="CQ365" s="75"/>
      <c r="CR365" s="75"/>
      <c r="CS365" s="75"/>
      <c r="CT365" s="102"/>
      <c r="CU365" s="102"/>
      <c r="CV365" s="102"/>
      <c r="CW365" s="102"/>
      <c r="CX365" s="102"/>
      <c r="CY365" s="102"/>
      <c r="CZ365" s="102"/>
      <c r="DA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29"/>
      <c r="EV365" s="29"/>
      <c r="EW365" s="29"/>
      <c r="EX365" s="29"/>
      <c r="EY365" s="29"/>
      <c r="EZ365" s="29"/>
      <c r="FA365" s="29"/>
      <c r="FB365" s="29"/>
      <c r="FC365" s="29"/>
      <c r="FD365" s="29"/>
      <c r="FE365" s="29"/>
      <c r="FF365" s="29"/>
      <c r="FG365" s="29"/>
      <c r="FH365" s="29"/>
      <c r="FI365" s="29"/>
      <c r="FJ365" s="29"/>
      <c r="FK365" s="29"/>
      <c r="FL365" s="29"/>
      <c r="FM365" s="29"/>
      <c r="FN365" s="29"/>
      <c r="FO365" s="29"/>
      <c r="FP365" s="29"/>
      <c r="FQ365" s="29"/>
      <c r="FR365" s="29"/>
      <c r="FS365" s="29"/>
      <c r="FT365" s="29"/>
      <c r="FU365" s="29"/>
      <c r="FV365" s="29"/>
      <c r="FW365" s="29"/>
      <c r="FX365" s="29"/>
      <c r="FY365" s="29"/>
      <c r="FZ365" s="29"/>
      <c r="GA365" s="29"/>
      <c r="GB365" s="29"/>
      <c r="GC365" s="29"/>
      <c r="GD365" s="29"/>
      <c r="GE365" s="29"/>
      <c r="GF365" s="29"/>
      <c r="GG365" s="29"/>
      <c r="GH365" s="29"/>
      <c r="GI365" s="29"/>
      <c r="GJ365" s="29"/>
      <c r="GK365" s="29"/>
      <c r="GL365" s="29"/>
      <c r="GM365" s="29"/>
      <c r="GN365" s="29"/>
      <c r="GO365" s="29"/>
      <c r="GP365" s="29"/>
      <c r="GQ365" s="29"/>
      <c r="GR365" s="29"/>
      <c r="GS365" s="29"/>
      <c r="GT365" s="29"/>
    </row>
    <row r="366" spans="1:202" s="7" customFormat="1" ht="12.75" customHeight="1">
      <c r="A366" s="73"/>
      <c r="B366" s="73"/>
      <c r="C366" s="73"/>
      <c r="D366" s="73"/>
      <c r="E366" s="73"/>
      <c r="F366" s="78" t="s">
        <v>63</v>
      </c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29"/>
      <c r="EV366" s="29"/>
      <c r="EW366" s="29"/>
      <c r="EX366" s="29"/>
      <c r="EY366" s="29"/>
      <c r="EZ366" s="29"/>
      <c r="FA366" s="29"/>
      <c r="FB366" s="29"/>
      <c r="FC366" s="29"/>
      <c r="FD366" s="29"/>
      <c r="FE366" s="29"/>
      <c r="FF366" s="29"/>
      <c r="FG366" s="29"/>
      <c r="FH366" s="29"/>
      <c r="FI366" s="29"/>
      <c r="FJ366" s="29"/>
      <c r="FK366" s="29"/>
      <c r="FL366" s="29"/>
      <c r="FM366" s="29"/>
      <c r="FN366" s="29"/>
      <c r="FO366" s="29"/>
      <c r="FP366" s="29"/>
      <c r="FQ366" s="29"/>
      <c r="FR366" s="29"/>
      <c r="FS366" s="29"/>
      <c r="FT366" s="29"/>
      <c r="FU366" s="29"/>
      <c r="FV366" s="29"/>
      <c r="FW366" s="29"/>
      <c r="FX366" s="29"/>
      <c r="FY366" s="29"/>
      <c r="FZ366" s="29"/>
      <c r="GA366" s="29"/>
      <c r="GB366" s="29"/>
      <c r="GC366" s="29"/>
      <c r="GD366" s="29"/>
      <c r="GE366" s="29"/>
      <c r="GF366" s="29"/>
      <c r="GG366" s="29"/>
      <c r="GH366" s="29"/>
      <c r="GI366" s="29"/>
      <c r="GJ366" s="29"/>
      <c r="GK366" s="29"/>
      <c r="GL366" s="29"/>
      <c r="GM366" s="29"/>
      <c r="GN366" s="29"/>
      <c r="GO366" s="29"/>
      <c r="GP366" s="29"/>
      <c r="GQ366" s="29"/>
      <c r="GR366" s="29"/>
      <c r="GS366" s="29"/>
      <c r="GT366" s="29"/>
    </row>
    <row r="367" spans="1:202" s="7" customFormat="1" ht="12.75" customHeight="1">
      <c r="A367" s="70">
        <v>1</v>
      </c>
      <c r="B367" s="70"/>
      <c r="C367" s="70"/>
      <c r="D367" s="70"/>
      <c r="E367" s="70"/>
      <c r="F367" s="71" t="s">
        <v>177</v>
      </c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  <c r="AA367" s="72"/>
      <c r="AB367" s="84" t="s">
        <v>57</v>
      </c>
      <c r="AC367" s="85"/>
      <c r="AD367" s="85"/>
      <c r="AE367" s="85"/>
      <c r="AF367" s="85"/>
      <c r="AG367" s="86"/>
      <c r="AH367" s="84" t="s">
        <v>65</v>
      </c>
      <c r="AI367" s="85"/>
      <c r="AJ367" s="85"/>
      <c r="AK367" s="85"/>
      <c r="AL367" s="85"/>
      <c r="AM367" s="85"/>
      <c r="AN367" s="85"/>
      <c r="AO367" s="85"/>
      <c r="AP367" s="85"/>
      <c r="AQ367" s="85"/>
      <c r="AR367" s="86"/>
      <c r="AS367" s="87">
        <f>AS363/AS365</f>
        <v>17385.826771653545</v>
      </c>
      <c r="AT367" s="88"/>
      <c r="AU367" s="88"/>
      <c r="AV367" s="88"/>
      <c r="AW367" s="88"/>
      <c r="AX367" s="88"/>
      <c r="AY367" s="89"/>
      <c r="AZ367" s="87"/>
      <c r="BA367" s="88"/>
      <c r="BB367" s="88"/>
      <c r="BC367" s="88"/>
      <c r="BD367" s="88"/>
      <c r="BE367" s="89"/>
      <c r="BF367" s="87">
        <f>BF363/BF365</f>
        <v>17385.826771653545</v>
      </c>
      <c r="BG367" s="88"/>
      <c r="BH367" s="88"/>
      <c r="BI367" s="88"/>
      <c r="BJ367" s="88"/>
      <c r="BK367" s="88"/>
      <c r="BL367" s="89"/>
      <c r="BM367" s="90">
        <f>BM363/BM365</f>
        <v>18411.590551181103</v>
      </c>
      <c r="BN367" s="91"/>
      <c r="BO367" s="91"/>
      <c r="BP367" s="91"/>
      <c r="BQ367" s="91"/>
      <c r="BR367" s="91"/>
      <c r="BS367" s="92"/>
      <c r="BT367" s="87"/>
      <c r="BU367" s="88"/>
      <c r="BV367" s="88"/>
      <c r="BW367" s="88"/>
      <c r="BX367" s="88"/>
      <c r="BY367" s="89"/>
      <c r="BZ367" s="87">
        <f>BZ363/BZ365</f>
        <v>18411.590551181103</v>
      </c>
      <c r="CA367" s="88"/>
      <c r="CB367" s="88"/>
      <c r="CC367" s="88"/>
      <c r="CD367" s="88"/>
      <c r="CE367" s="88"/>
      <c r="CF367" s="89"/>
      <c r="CG367" s="93"/>
      <c r="CH367" s="94"/>
      <c r="CI367" s="94"/>
      <c r="CJ367" s="94"/>
      <c r="CK367" s="94"/>
      <c r="CL367" s="94"/>
      <c r="CM367" s="94"/>
      <c r="CN367" s="75"/>
      <c r="CO367" s="75"/>
      <c r="CP367" s="75"/>
      <c r="CQ367" s="75"/>
      <c r="CR367" s="75"/>
      <c r="CS367" s="75"/>
      <c r="CT367" s="94"/>
      <c r="CU367" s="94"/>
      <c r="CV367" s="94"/>
      <c r="CW367" s="94"/>
      <c r="CX367" s="94"/>
      <c r="CY367" s="94"/>
      <c r="CZ367" s="94"/>
      <c r="DA367" s="29"/>
      <c r="DC367" s="95"/>
      <c r="DD367" s="95"/>
      <c r="DE367" s="95"/>
      <c r="DF367" s="95"/>
      <c r="DG367" s="95"/>
      <c r="DH367" s="95"/>
      <c r="DI367" s="95"/>
      <c r="DJ367" s="95"/>
      <c r="DK367" s="95"/>
      <c r="DL367" s="95"/>
      <c r="DM367" s="95"/>
      <c r="DN367" s="95"/>
      <c r="DO367" s="95"/>
      <c r="DP367" s="95"/>
      <c r="DQ367" s="95"/>
      <c r="DR367" s="95"/>
      <c r="DS367" s="95"/>
      <c r="DT367" s="95"/>
      <c r="DU367" s="95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29"/>
      <c r="EV367" s="29"/>
      <c r="EW367" s="29"/>
      <c r="EX367" s="29"/>
      <c r="EY367" s="29"/>
      <c r="EZ367" s="29"/>
      <c r="FA367" s="29"/>
      <c r="FB367" s="29"/>
      <c r="FC367" s="29"/>
      <c r="FD367" s="29"/>
      <c r="FE367" s="29"/>
      <c r="FF367" s="29"/>
      <c r="FG367" s="29"/>
      <c r="FH367" s="29"/>
      <c r="FI367" s="29"/>
      <c r="FJ367" s="29"/>
      <c r="FK367" s="29"/>
      <c r="FL367" s="29"/>
      <c r="FM367" s="29"/>
      <c r="FN367" s="29"/>
      <c r="FO367" s="29"/>
      <c r="FP367" s="29"/>
      <c r="FQ367" s="29"/>
      <c r="FR367" s="29"/>
      <c r="FS367" s="29"/>
      <c r="FT367" s="29"/>
      <c r="FU367" s="29"/>
      <c r="FV367" s="29"/>
      <c r="FW367" s="29"/>
      <c r="FX367" s="29"/>
      <c r="FY367" s="29"/>
      <c r="FZ367" s="29"/>
      <c r="GA367" s="29"/>
      <c r="GB367" s="29"/>
      <c r="GC367" s="29"/>
      <c r="GD367" s="29"/>
      <c r="GE367" s="29"/>
      <c r="GF367" s="29"/>
      <c r="GG367" s="29"/>
      <c r="GH367" s="29"/>
      <c r="GI367" s="29"/>
      <c r="GJ367" s="29"/>
      <c r="GK367" s="29"/>
      <c r="GL367" s="29"/>
      <c r="GM367" s="29"/>
      <c r="GN367" s="29"/>
      <c r="GO367" s="29"/>
      <c r="GP367" s="29"/>
      <c r="GQ367" s="29"/>
      <c r="GR367" s="29"/>
      <c r="GS367" s="29"/>
      <c r="GT367" s="29"/>
    </row>
    <row r="368" spans="1:202" s="7" customFormat="1" ht="12.75" customHeight="1">
      <c r="A368" s="73"/>
      <c r="B368" s="73"/>
      <c r="C368" s="73"/>
      <c r="D368" s="73"/>
      <c r="E368" s="73"/>
      <c r="F368" s="78" t="s">
        <v>66</v>
      </c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29"/>
    </row>
    <row r="369" spans="1:202" s="7" customFormat="1" ht="12.75" customHeight="1">
      <c r="A369" s="70">
        <v>1</v>
      </c>
      <c r="B369" s="70"/>
      <c r="C369" s="70"/>
      <c r="D369" s="70"/>
      <c r="E369" s="70"/>
      <c r="F369" s="97" t="s">
        <v>67</v>
      </c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  <c r="AA369" s="83"/>
      <c r="AB369" s="84" t="s">
        <v>68</v>
      </c>
      <c r="AC369" s="85"/>
      <c r="AD369" s="85"/>
      <c r="AE369" s="85"/>
      <c r="AF369" s="85"/>
      <c r="AG369" s="86"/>
      <c r="AH369" s="84" t="s">
        <v>65</v>
      </c>
      <c r="AI369" s="85"/>
      <c r="AJ369" s="85"/>
      <c r="AK369" s="85"/>
      <c r="AL369" s="85"/>
      <c r="AM369" s="85"/>
      <c r="AN369" s="85"/>
      <c r="AO369" s="85"/>
      <c r="AP369" s="85"/>
      <c r="AQ369" s="85"/>
      <c r="AR369" s="86"/>
      <c r="AS369" s="98">
        <v>100</v>
      </c>
      <c r="AT369" s="99"/>
      <c r="AU369" s="99"/>
      <c r="AV369" s="99"/>
      <c r="AW369" s="99"/>
      <c r="AX369" s="99"/>
      <c r="AY369" s="100"/>
      <c r="AZ369" s="98"/>
      <c r="BA369" s="99"/>
      <c r="BB369" s="99"/>
      <c r="BC369" s="99"/>
      <c r="BD369" s="99"/>
      <c r="BE369" s="100"/>
      <c r="BF369" s="98">
        <v>100</v>
      </c>
      <c r="BG369" s="99"/>
      <c r="BH369" s="99"/>
      <c r="BI369" s="99"/>
      <c r="BJ369" s="99"/>
      <c r="BK369" s="99"/>
      <c r="BL369" s="100"/>
      <c r="BM369" s="98">
        <v>100</v>
      </c>
      <c r="BN369" s="99"/>
      <c r="BO369" s="99"/>
      <c r="BP369" s="99"/>
      <c r="BQ369" s="99"/>
      <c r="BR369" s="99"/>
      <c r="BS369" s="100"/>
      <c r="BT369" s="98"/>
      <c r="BU369" s="99"/>
      <c r="BV369" s="99"/>
      <c r="BW369" s="99"/>
      <c r="BX369" s="99"/>
      <c r="BY369" s="100"/>
      <c r="BZ369" s="98">
        <v>100</v>
      </c>
      <c r="CA369" s="99"/>
      <c r="CB369" s="99"/>
      <c r="CC369" s="99"/>
      <c r="CD369" s="99"/>
      <c r="CE369" s="99"/>
      <c r="CF369" s="100"/>
      <c r="CG369" s="101"/>
      <c r="CH369" s="102"/>
      <c r="CI369" s="102"/>
      <c r="CJ369" s="102"/>
      <c r="CK369" s="102"/>
      <c r="CL369" s="102"/>
      <c r="CM369" s="102"/>
      <c r="CN369" s="75"/>
      <c r="CO369" s="75"/>
      <c r="CP369" s="75"/>
      <c r="CQ369" s="75"/>
      <c r="CR369" s="75"/>
      <c r="CS369" s="75"/>
      <c r="CT369" s="102"/>
      <c r="CU369" s="102"/>
      <c r="CV369" s="102"/>
      <c r="CW369" s="102"/>
      <c r="CX369" s="102"/>
      <c r="CY369" s="102"/>
      <c r="CZ369" s="102"/>
    </row>
    <row r="370" spans="1:202" s="7" customFormat="1" ht="27" customHeight="1">
      <c r="A370" s="296" t="s">
        <v>159</v>
      </c>
      <c r="B370" s="296"/>
      <c r="C370" s="296"/>
      <c r="D370" s="296"/>
      <c r="E370" s="296"/>
      <c r="F370" s="378" t="s">
        <v>243</v>
      </c>
      <c r="G370" s="379"/>
      <c r="H370" s="379"/>
      <c r="I370" s="379"/>
      <c r="J370" s="379"/>
      <c r="K370" s="379"/>
      <c r="L370" s="379"/>
      <c r="M370" s="379"/>
      <c r="N370" s="379"/>
      <c r="O370" s="379"/>
      <c r="P370" s="379"/>
      <c r="Q370" s="379"/>
      <c r="R370" s="379"/>
      <c r="S370" s="379"/>
      <c r="T370" s="379"/>
      <c r="U370" s="379"/>
      <c r="V370" s="379"/>
      <c r="W370" s="379"/>
      <c r="X370" s="379"/>
      <c r="Y370" s="379"/>
      <c r="Z370" s="379"/>
      <c r="AA370" s="379"/>
      <c r="AB370" s="379"/>
      <c r="AC370" s="379"/>
      <c r="AD370" s="379"/>
      <c r="AE370" s="379"/>
      <c r="AF370" s="379"/>
      <c r="AG370" s="379"/>
      <c r="AH370" s="379"/>
      <c r="AI370" s="379"/>
      <c r="AJ370" s="379"/>
      <c r="AK370" s="379"/>
      <c r="AL370" s="379"/>
      <c r="AM370" s="379"/>
      <c r="AN370" s="379"/>
      <c r="AO370" s="379"/>
      <c r="AP370" s="379"/>
      <c r="AQ370" s="379"/>
      <c r="AR370" s="379"/>
      <c r="AS370" s="379"/>
      <c r="AT370" s="379"/>
      <c r="AU370" s="379"/>
      <c r="AV370" s="379"/>
      <c r="AW370" s="379"/>
      <c r="AX370" s="379"/>
      <c r="AY370" s="379"/>
      <c r="AZ370" s="379"/>
      <c r="BA370" s="379"/>
      <c r="BB370" s="379"/>
      <c r="BC370" s="379"/>
      <c r="BD370" s="379"/>
      <c r="BE370" s="379"/>
      <c r="BF370" s="379"/>
      <c r="BG370" s="379"/>
      <c r="BH370" s="379"/>
      <c r="BI370" s="379"/>
      <c r="BJ370" s="379"/>
      <c r="BK370" s="379"/>
      <c r="BL370" s="379"/>
      <c r="BM370" s="379"/>
      <c r="BN370" s="379"/>
      <c r="BO370" s="379"/>
      <c r="BP370" s="379"/>
      <c r="BQ370" s="379"/>
      <c r="BR370" s="379"/>
      <c r="BS370" s="379"/>
      <c r="BT370" s="379"/>
      <c r="BU370" s="379"/>
      <c r="BV370" s="379"/>
      <c r="BW370" s="379"/>
      <c r="BX370" s="379"/>
      <c r="BY370" s="379"/>
      <c r="BZ370" s="379"/>
      <c r="CA370" s="379"/>
      <c r="CB370" s="379"/>
      <c r="CC370" s="379"/>
      <c r="CD370" s="379"/>
      <c r="CE370" s="379"/>
      <c r="CF370" s="380"/>
      <c r="CG370" s="25"/>
      <c r="CH370" s="25"/>
      <c r="CI370" s="25"/>
      <c r="CJ370" s="25"/>
      <c r="CK370" s="25"/>
      <c r="CL370" s="25"/>
      <c r="CM370" s="25"/>
      <c r="CN370" s="25"/>
      <c r="CO370" s="25"/>
      <c r="CP370" s="25"/>
      <c r="CQ370" s="25"/>
      <c r="CR370" s="25"/>
      <c r="CS370" s="25"/>
      <c r="CT370" s="25"/>
      <c r="CU370" s="25"/>
      <c r="CV370" s="25"/>
      <c r="CW370" s="25"/>
      <c r="CX370" s="25"/>
      <c r="CY370" s="25"/>
      <c r="CZ370" s="25"/>
    </row>
    <row r="371" spans="1:202" s="7" customFormat="1" ht="12.75" customHeight="1">
      <c r="A371" s="73"/>
      <c r="B371" s="73"/>
      <c r="C371" s="73"/>
      <c r="D371" s="73"/>
      <c r="E371" s="73"/>
      <c r="F371" s="78" t="s">
        <v>55</v>
      </c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29"/>
      <c r="DC371" s="106"/>
      <c r="DD371" s="106"/>
      <c r="DE371" s="106"/>
      <c r="DF371" s="106"/>
      <c r="DG371" s="106"/>
      <c r="DH371" s="106"/>
      <c r="DI371" s="106"/>
      <c r="DJ371" s="106"/>
      <c r="DK371" s="106"/>
      <c r="DL371" s="106"/>
      <c r="DM371" s="106"/>
      <c r="DN371" s="106"/>
      <c r="DO371" s="106"/>
      <c r="DP371" s="106"/>
      <c r="DQ371" s="106"/>
      <c r="DR371" s="106"/>
      <c r="DS371" s="106"/>
      <c r="DT371" s="106"/>
      <c r="DU371" s="106"/>
      <c r="DV371" s="106"/>
      <c r="DW371" s="106"/>
      <c r="DX371" s="106"/>
      <c r="DY371" s="106"/>
      <c r="DZ371" s="106"/>
      <c r="EA371" s="106"/>
      <c r="EB371" s="106"/>
      <c r="EC371" s="106"/>
      <c r="ED371" s="106"/>
      <c r="EE371" s="106"/>
      <c r="EF371" s="106"/>
      <c r="EG371" s="106"/>
      <c r="EH371" s="106"/>
      <c r="EI371" s="106"/>
      <c r="EJ371" s="106"/>
      <c r="EK371" s="106"/>
      <c r="EL371" s="106"/>
      <c r="EM371" s="106"/>
      <c r="EN371" s="106"/>
      <c r="EO371" s="106"/>
      <c r="EP371" s="106"/>
      <c r="EQ371" s="106"/>
      <c r="ER371" s="106"/>
      <c r="ES371" s="106"/>
      <c r="ET371" s="106"/>
      <c r="EU371" s="106"/>
      <c r="EV371" s="106"/>
      <c r="EW371" s="106"/>
      <c r="EX371" s="106"/>
      <c r="EY371" s="106"/>
      <c r="EZ371" s="106"/>
      <c r="FA371" s="106"/>
      <c r="FB371" s="106"/>
      <c r="FC371" s="106"/>
      <c r="FD371" s="106"/>
      <c r="FE371" s="106"/>
      <c r="FF371" s="106"/>
      <c r="FG371" s="106"/>
      <c r="FH371" s="106"/>
      <c r="FI371" s="106"/>
      <c r="FJ371" s="106"/>
      <c r="FK371" s="106"/>
      <c r="FL371" s="106"/>
      <c r="FM371" s="106"/>
      <c r="FN371" s="106"/>
      <c r="FO371" s="106"/>
      <c r="FP371" s="106"/>
      <c r="FQ371" s="106"/>
      <c r="FR371" s="106"/>
      <c r="FS371" s="106"/>
      <c r="FT371" s="106"/>
      <c r="FU371" s="106"/>
      <c r="FV371" s="106"/>
      <c r="FW371" s="106"/>
      <c r="FX371" s="106"/>
      <c r="FY371" s="106"/>
      <c r="FZ371" s="106"/>
      <c r="GA371" s="106"/>
      <c r="GB371" s="106"/>
      <c r="GC371" s="106"/>
      <c r="GD371" s="106"/>
      <c r="GE371" s="106"/>
      <c r="GF371" s="106"/>
      <c r="GG371" s="106"/>
      <c r="GH371" s="106"/>
      <c r="GI371" s="106"/>
      <c r="GJ371" s="106"/>
      <c r="GK371" s="106"/>
      <c r="GL371" s="106"/>
      <c r="GM371" s="106"/>
      <c r="GN371" s="106"/>
      <c r="GO371" s="106"/>
      <c r="GP371" s="106"/>
      <c r="GQ371" s="106"/>
      <c r="GR371" s="106"/>
      <c r="GS371" s="106"/>
      <c r="GT371" s="106"/>
    </row>
    <row r="372" spans="1:202" s="7" customFormat="1" ht="33.6" customHeight="1">
      <c r="A372" s="70">
        <v>1</v>
      </c>
      <c r="B372" s="70"/>
      <c r="C372" s="70"/>
      <c r="D372" s="70"/>
      <c r="E372" s="70"/>
      <c r="F372" s="71" t="s">
        <v>245</v>
      </c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  <c r="AA372" s="72"/>
      <c r="AB372" s="84" t="s">
        <v>57</v>
      </c>
      <c r="AC372" s="85"/>
      <c r="AD372" s="85"/>
      <c r="AE372" s="85"/>
      <c r="AF372" s="85"/>
      <c r="AG372" s="86"/>
      <c r="AH372" s="81" t="s">
        <v>170</v>
      </c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8"/>
      <c r="AS372" s="87">
        <f>AB140</f>
        <v>2760000</v>
      </c>
      <c r="AT372" s="88"/>
      <c r="AU372" s="88"/>
      <c r="AV372" s="88"/>
      <c r="AW372" s="88"/>
      <c r="AX372" s="88"/>
      <c r="AY372" s="89"/>
      <c r="AZ372" s="103"/>
      <c r="BA372" s="104"/>
      <c r="BB372" s="104"/>
      <c r="BC372" s="104"/>
      <c r="BD372" s="104"/>
      <c r="BE372" s="105"/>
      <c r="BF372" s="87">
        <f>AS372+AZ372</f>
        <v>2760000</v>
      </c>
      <c r="BG372" s="88"/>
      <c r="BH372" s="88"/>
      <c r="BI372" s="88"/>
      <c r="BJ372" s="88"/>
      <c r="BK372" s="88"/>
      <c r="BL372" s="89"/>
      <c r="BM372" s="87">
        <f>BB140</f>
        <v>2922840</v>
      </c>
      <c r="BN372" s="88"/>
      <c r="BO372" s="88"/>
      <c r="BP372" s="88"/>
      <c r="BQ372" s="88"/>
      <c r="BR372" s="88"/>
      <c r="BS372" s="89"/>
      <c r="BT372" s="103"/>
      <c r="BU372" s="104"/>
      <c r="BV372" s="104"/>
      <c r="BW372" s="104"/>
      <c r="BX372" s="104"/>
      <c r="BY372" s="105"/>
      <c r="BZ372" s="87">
        <f>BM372+BT372</f>
        <v>2922840</v>
      </c>
      <c r="CA372" s="88"/>
      <c r="CB372" s="88"/>
      <c r="CC372" s="88"/>
      <c r="CD372" s="88"/>
      <c r="CE372" s="88"/>
      <c r="CF372" s="89"/>
      <c r="CG372" s="109"/>
      <c r="CH372" s="110"/>
      <c r="CI372" s="110"/>
      <c r="CJ372" s="110"/>
      <c r="CK372" s="110"/>
      <c r="CL372" s="110"/>
      <c r="CM372" s="110"/>
      <c r="CN372" s="75"/>
      <c r="CO372" s="75"/>
      <c r="CP372" s="75"/>
      <c r="CQ372" s="75"/>
      <c r="CR372" s="75"/>
      <c r="CS372" s="75"/>
      <c r="CT372" s="110"/>
      <c r="CU372" s="110"/>
      <c r="CV372" s="110"/>
      <c r="CW372" s="110"/>
      <c r="CX372" s="110"/>
      <c r="CY372" s="110"/>
      <c r="CZ372" s="110"/>
      <c r="DA372" s="29"/>
      <c r="DC372" s="95"/>
      <c r="DD372" s="95"/>
      <c r="DE372" s="95"/>
      <c r="DF372" s="95"/>
      <c r="DG372" s="95"/>
      <c r="DH372" s="95"/>
      <c r="DI372" s="95"/>
      <c r="DJ372" s="95"/>
      <c r="DK372" s="95"/>
      <c r="DL372" s="95"/>
      <c r="DM372" s="95"/>
      <c r="DN372" s="95"/>
      <c r="DO372" s="95"/>
      <c r="DP372" s="95"/>
      <c r="DQ372" s="95"/>
      <c r="DR372" s="95"/>
      <c r="DS372" s="95"/>
      <c r="DT372" s="95"/>
      <c r="DU372" s="95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29"/>
      <c r="EY372" s="29"/>
      <c r="EZ372" s="29"/>
      <c r="FA372" s="29"/>
      <c r="FB372" s="29"/>
      <c r="FC372" s="29"/>
      <c r="FD372" s="29"/>
      <c r="FE372" s="29"/>
      <c r="FF372" s="29"/>
      <c r="FG372" s="29"/>
      <c r="FH372" s="29"/>
      <c r="FI372" s="29"/>
      <c r="FJ372" s="29"/>
      <c r="FK372" s="29"/>
      <c r="FL372" s="29"/>
      <c r="FM372" s="29"/>
      <c r="FN372" s="29"/>
      <c r="FO372" s="29"/>
      <c r="FP372" s="29"/>
      <c r="FQ372" s="29"/>
      <c r="FR372" s="29"/>
      <c r="FS372" s="29"/>
      <c r="FT372" s="29"/>
      <c r="FU372" s="29"/>
      <c r="FV372" s="29"/>
      <c r="FW372" s="29"/>
      <c r="FX372" s="29"/>
      <c r="FY372" s="29"/>
      <c r="FZ372" s="29"/>
      <c r="GA372" s="29"/>
      <c r="GB372" s="29"/>
      <c r="GC372" s="29"/>
      <c r="GD372" s="29"/>
      <c r="GE372" s="29"/>
      <c r="GF372" s="29"/>
      <c r="GG372" s="29"/>
      <c r="GH372" s="29"/>
      <c r="GI372" s="29"/>
      <c r="GJ372" s="29"/>
      <c r="GK372" s="29"/>
      <c r="GL372" s="29"/>
      <c r="GM372" s="29"/>
      <c r="GN372" s="29"/>
      <c r="GO372" s="29"/>
      <c r="GP372" s="29"/>
      <c r="GQ372" s="29"/>
      <c r="GR372" s="29"/>
      <c r="GS372" s="29"/>
      <c r="GT372" s="29"/>
    </row>
    <row r="373" spans="1:202" s="7" customFormat="1" ht="12.75" customHeight="1">
      <c r="A373" s="73"/>
      <c r="B373" s="73"/>
      <c r="C373" s="73"/>
      <c r="D373" s="73"/>
      <c r="E373" s="73"/>
      <c r="F373" s="78" t="s">
        <v>59</v>
      </c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29"/>
      <c r="EY373" s="29"/>
      <c r="EZ373" s="29"/>
      <c r="FA373" s="29"/>
      <c r="FB373" s="29"/>
      <c r="FC373" s="29"/>
      <c r="FD373" s="29"/>
      <c r="FE373" s="29"/>
      <c r="FF373" s="29"/>
      <c r="FG373" s="29"/>
      <c r="FH373" s="29"/>
      <c r="FI373" s="29"/>
      <c r="FJ373" s="29"/>
      <c r="FK373" s="29"/>
      <c r="FL373" s="29"/>
      <c r="FM373" s="29"/>
      <c r="FN373" s="29"/>
      <c r="FO373" s="29"/>
      <c r="FP373" s="29"/>
      <c r="FQ373" s="29"/>
      <c r="FR373" s="29"/>
      <c r="FS373" s="29"/>
      <c r="FT373" s="29"/>
      <c r="FU373" s="29"/>
      <c r="FV373" s="29"/>
      <c r="FW373" s="29"/>
      <c r="FX373" s="29"/>
      <c r="FY373" s="29"/>
      <c r="FZ373" s="29"/>
      <c r="GA373" s="29"/>
      <c r="GB373" s="29"/>
      <c r="GC373" s="29"/>
      <c r="GD373" s="29"/>
      <c r="GE373" s="29"/>
      <c r="GF373" s="29"/>
      <c r="GG373" s="29"/>
      <c r="GH373" s="29"/>
      <c r="GI373" s="29"/>
      <c r="GJ373" s="29"/>
      <c r="GK373" s="29"/>
      <c r="GL373" s="29"/>
      <c r="GM373" s="29"/>
      <c r="GN373" s="29"/>
      <c r="GO373" s="29"/>
      <c r="GP373" s="29"/>
      <c r="GQ373" s="29"/>
      <c r="GR373" s="29"/>
      <c r="GS373" s="29"/>
      <c r="GT373" s="29"/>
    </row>
    <row r="374" spans="1:202" s="7" customFormat="1" ht="12.75" customHeight="1">
      <c r="A374" s="70">
        <v>1</v>
      </c>
      <c r="B374" s="70"/>
      <c r="C374" s="70"/>
      <c r="D374" s="70"/>
      <c r="E374" s="70"/>
      <c r="F374" s="71" t="s">
        <v>247</v>
      </c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  <c r="AA374" s="72"/>
      <c r="AB374" s="84" t="s">
        <v>61</v>
      </c>
      <c r="AC374" s="85"/>
      <c r="AD374" s="85"/>
      <c r="AE374" s="85"/>
      <c r="AF374" s="85"/>
      <c r="AG374" s="86"/>
      <c r="AH374" s="84" t="s">
        <v>65</v>
      </c>
      <c r="AI374" s="85"/>
      <c r="AJ374" s="85"/>
      <c r="AK374" s="85"/>
      <c r="AL374" s="85"/>
      <c r="AM374" s="85"/>
      <c r="AN374" s="85"/>
      <c r="AO374" s="85"/>
      <c r="AP374" s="85"/>
      <c r="AQ374" s="85"/>
      <c r="AR374" s="86"/>
      <c r="AS374" s="98">
        <v>52</v>
      </c>
      <c r="AT374" s="99"/>
      <c r="AU374" s="99"/>
      <c r="AV374" s="99"/>
      <c r="AW374" s="99"/>
      <c r="AX374" s="99"/>
      <c r="AY374" s="100"/>
      <c r="AZ374" s="103"/>
      <c r="BA374" s="104"/>
      <c r="BB374" s="104"/>
      <c r="BC374" s="104"/>
      <c r="BD374" s="104"/>
      <c r="BE374" s="105"/>
      <c r="BF374" s="98">
        <f>AS374</f>
        <v>52</v>
      </c>
      <c r="BG374" s="99"/>
      <c r="BH374" s="99"/>
      <c r="BI374" s="99"/>
      <c r="BJ374" s="99"/>
      <c r="BK374" s="99"/>
      <c r="BL374" s="100"/>
      <c r="BM374" s="98">
        <v>52</v>
      </c>
      <c r="BN374" s="99"/>
      <c r="BO374" s="99"/>
      <c r="BP374" s="99"/>
      <c r="BQ374" s="99"/>
      <c r="BR374" s="99"/>
      <c r="BS374" s="100"/>
      <c r="BT374" s="98"/>
      <c r="BU374" s="99"/>
      <c r="BV374" s="99"/>
      <c r="BW374" s="99"/>
      <c r="BX374" s="99"/>
      <c r="BY374" s="100"/>
      <c r="BZ374" s="98">
        <f>BM374+BT374</f>
        <v>52</v>
      </c>
      <c r="CA374" s="99"/>
      <c r="CB374" s="99"/>
      <c r="CC374" s="99"/>
      <c r="CD374" s="99"/>
      <c r="CE374" s="99"/>
      <c r="CF374" s="100"/>
      <c r="CG374" s="101"/>
      <c r="CH374" s="102"/>
      <c r="CI374" s="102"/>
      <c r="CJ374" s="102"/>
      <c r="CK374" s="102"/>
      <c r="CL374" s="102"/>
      <c r="CM374" s="102"/>
      <c r="CN374" s="75"/>
      <c r="CO374" s="75"/>
      <c r="CP374" s="75"/>
      <c r="CQ374" s="75"/>
      <c r="CR374" s="75"/>
      <c r="CS374" s="75"/>
      <c r="CT374" s="102"/>
      <c r="CU374" s="102"/>
      <c r="CV374" s="102"/>
      <c r="CW374" s="102"/>
      <c r="CX374" s="102"/>
      <c r="CY374" s="102"/>
      <c r="CZ374" s="102"/>
      <c r="DA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29"/>
      <c r="EY374" s="29"/>
      <c r="EZ374" s="29"/>
      <c r="FA374" s="29"/>
      <c r="FB374" s="29"/>
      <c r="FC374" s="29"/>
      <c r="FD374" s="29"/>
      <c r="FE374" s="29"/>
      <c r="FF374" s="29"/>
      <c r="FG374" s="29"/>
      <c r="FH374" s="29"/>
      <c r="FI374" s="29"/>
      <c r="FJ374" s="29"/>
      <c r="FK374" s="29"/>
      <c r="FL374" s="29"/>
      <c r="FM374" s="29"/>
      <c r="FN374" s="29"/>
      <c r="FO374" s="29"/>
      <c r="FP374" s="29"/>
      <c r="FQ374" s="29"/>
      <c r="FR374" s="29"/>
      <c r="FS374" s="29"/>
      <c r="FT374" s="29"/>
      <c r="FU374" s="29"/>
      <c r="FV374" s="29"/>
      <c r="FW374" s="29"/>
      <c r="FX374" s="29"/>
      <c r="FY374" s="29"/>
      <c r="FZ374" s="29"/>
      <c r="GA374" s="29"/>
      <c r="GB374" s="29"/>
      <c r="GC374" s="29"/>
      <c r="GD374" s="29"/>
      <c r="GE374" s="29"/>
      <c r="GF374" s="29"/>
      <c r="GG374" s="29"/>
      <c r="GH374" s="29"/>
      <c r="GI374" s="29"/>
      <c r="GJ374" s="29"/>
      <c r="GK374" s="29"/>
      <c r="GL374" s="29"/>
      <c r="GM374" s="29"/>
      <c r="GN374" s="29"/>
      <c r="GO374" s="29"/>
      <c r="GP374" s="29"/>
      <c r="GQ374" s="29"/>
      <c r="GR374" s="29"/>
      <c r="GS374" s="29"/>
      <c r="GT374" s="29"/>
    </row>
    <row r="375" spans="1:202" s="7" customFormat="1" ht="12.75" customHeight="1">
      <c r="A375" s="73"/>
      <c r="B375" s="73"/>
      <c r="C375" s="73"/>
      <c r="D375" s="73"/>
      <c r="E375" s="73"/>
      <c r="F375" s="78" t="s">
        <v>63</v>
      </c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29"/>
      <c r="EY375" s="29"/>
      <c r="EZ375" s="29"/>
      <c r="FA375" s="29"/>
      <c r="FB375" s="29"/>
      <c r="FC375" s="29"/>
      <c r="FD375" s="29"/>
      <c r="FE375" s="29"/>
      <c r="FF375" s="29"/>
      <c r="FG375" s="29"/>
      <c r="FH375" s="29"/>
      <c r="FI375" s="29"/>
      <c r="FJ375" s="29"/>
      <c r="FK375" s="29"/>
      <c r="FL375" s="29"/>
      <c r="FM375" s="29"/>
      <c r="FN375" s="29"/>
      <c r="FO375" s="29"/>
      <c r="FP375" s="29"/>
      <c r="FQ375" s="29"/>
      <c r="FR375" s="29"/>
      <c r="FS375" s="29"/>
      <c r="FT375" s="29"/>
      <c r="FU375" s="29"/>
      <c r="FV375" s="29"/>
      <c r="FW375" s="29"/>
      <c r="FX375" s="29"/>
      <c r="FY375" s="29"/>
      <c r="FZ375" s="29"/>
      <c r="GA375" s="29"/>
      <c r="GB375" s="29"/>
      <c r="GC375" s="29"/>
      <c r="GD375" s="29"/>
      <c r="GE375" s="29"/>
      <c r="GF375" s="29"/>
      <c r="GG375" s="29"/>
      <c r="GH375" s="29"/>
      <c r="GI375" s="29"/>
      <c r="GJ375" s="29"/>
      <c r="GK375" s="29"/>
      <c r="GL375" s="29"/>
      <c r="GM375" s="29"/>
      <c r="GN375" s="29"/>
      <c r="GO375" s="29"/>
      <c r="GP375" s="29"/>
      <c r="GQ375" s="29"/>
      <c r="GR375" s="29"/>
      <c r="GS375" s="29"/>
      <c r="GT375" s="29"/>
    </row>
    <row r="376" spans="1:202" s="7" customFormat="1" ht="12.75" customHeight="1">
      <c r="A376" s="70">
        <v>1</v>
      </c>
      <c r="B376" s="70"/>
      <c r="C376" s="70"/>
      <c r="D376" s="70"/>
      <c r="E376" s="70"/>
      <c r="F376" s="71" t="s">
        <v>246</v>
      </c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  <c r="AA376" s="72"/>
      <c r="AB376" s="84" t="s">
        <v>57</v>
      </c>
      <c r="AC376" s="85"/>
      <c r="AD376" s="85"/>
      <c r="AE376" s="85"/>
      <c r="AF376" s="85"/>
      <c r="AG376" s="86"/>
      <c r="AH376" s="84" t="s">
        <v>65</v>
      </c>
      <c r="AI376" s="85"/>
      <c r="AJ376" s="85"/>
      <c r="AK376" s="85"/>
      <c r="AL376" s="85"/>
      <c r="AM376" s="85"/>
      <c r="AN376" s="85"/>
      <c r="AO376" s="85"/>
      <c r="AP376" s="85"/>
      <c r="AQ376" s="85"/>
      <c r="AR376" s="86"/>
      <c r="AS376" s="87">
        <f>AS372/AS374</f>
        <v>53076.923076923078</v>
      </c>
      <c r="AT376" s="88"/>
      <c r="AU376" s="88"/>
      <c r="AV376" s="88"/>
      <c r="AW376" s="88"/>
      <c r="AX376" s="88"/>
      <c r="AY376" s="89"/>
      <c r="AZ376" s="87"/>
      <c r="BA376" s="88"/>
      <c r="BB376" s="88"/>
      <c r="BC376" s="88"/>
      <c r="BD376" s="88"/>
      <c r="BE376" s="89"/>
      <c r="BF376" s="87">
        <f>BF372/BF374</f>
        <v>53076.923076923078</v>
      </c>
      <c r="BG376" s="88"/>
      <c r="BH376" s="88"/>
      <c r="BI376" s="88"/>
      <c r="BJ376" s="88"/>
      <c r="BK376" s="88"/>
      <c r="BL376" s="89"/>
      <c r="BM376" s="90">
        <f>BM372/BM374</f>
        <v>56208.461538461539</v>
      </c>
      <c r="BN376" s="91"/>
      <c r="BO376" s="91"/>
      <c r="BP376" s="91"/>
      <c r="BQ376" s="91"/>
      <c r="BR376" s="91"/>
      <c r="BS376" s="92"/>
      <c r="BT376" s="87"/>
      <c r="BU376" s="88"/>
      <c r="BV376" s="88"/>
      <c r="BW376" s="88"/>
      <c r="BX376" s="88"/>
      <c r="BY376" s="89"/>
      <c r="BZ376" s="87">
        <f>BZ372/BZ374</f>
        <v>56208.461538461539</v>
      </c>
      <c r="CA376" s="88"/>
      <c r="CB376" s="88"/>
      <c r="CC376" s="88"/>
      <c r="CD376" s="88"/>
      <c r="CE376" s="88"/>
      <c r="CF376" s="89"/>
      <c r="CG376" s="93"/>
      <c r="CH376" s="94"/>
      <c r="CI376" s="94"/>
      <c r="CJ376" s="94"/>
      <c r="CK376" s="94"/>
      <c r="CL376" s="94"/>
      <c r="CM376" s="94"/>
      <c r="CN376" s="75"/>
      <c r="CO376" s="75"/>
      <c r="CP376" s="75"/>
      <c r="CQ376" s="75"/>
      <c r="CR376" s="75"/>
      <c r="CS376" s="75"/>
      <c r="CT376" s="94"/>
      <c r="CU376" s="94"/>
      <c r="CV376" s="94"/>
      <c r="CW376" s="94"/>
      <c r="CX376" s="94"/>
      <c r="CY376" s="94"/>
      <c r="CZ376" s="94"/>
      <c r="DA376" s="29"/>
      <c r="DC376" s="95"/>
      <c r="DD376" s="95"/>
      <c r="DE376" s="95"/>
      <c r="DF376" s="95"/>
      <c r="DG376" s="95"/>
      <c r="DH376" s="95"/>
      <c r="DI376" s="95"/>
      <c r="DJ376" s="95"/>
      <c r="DK376" s="95"/>
      <c r="DL376" s="95"/>
      <c r="DM376" s="95"/>
      <c r="DN376" s="95"/>
      <c r="DO376" s="95"/>
      <c r="DP376" s="95"/>
      <c r="DQ376" s="95"/>
      <c r="DR376" s="95"/>
      <c r="DS376" s="95"/>
      <c r="DT376" s="95"/>
      <c r="DU376" s="95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29"/>
      <c r="EY376" s="29"/>
      <c r="EZ376" s="29"/>
      <c r="FA376" s="29"/>
      <c r="FB376" s="29"/>
      <c r="FC376" s="29"/>
      <c r="FD376" s="29"/>
      <c r="FE376" s="29"/>
      <c r="FF376" s="29"/>
      <c r="FG376" s="29"/>
      <c r="FH376" s="29"/>
      <c r="FI376" s="29"/>
      <c r="FJ376" s="29"/>
      <c r="FK376" s="29"/>
      <c r="FL376" s="29"/>
      <c r="FM376" s="29"/>
      <c r="FN376" s="29"/>
      <c r="FO376" s="29"/>
      <c r="FP376" s="29"/>
      <c r="FQ376" s="29"/>
      <c r="FR376" s="29"/>
      <c r="FS376" s="29"/>
      <c r="FT376" s="29"/>
      <c r="FU376" s="29"/>
      <c r="FV376" s="29"/>
      <c r="FW376" s="29"/>
      <c r="FX376" s="29"/>
      <c r="FY376" s="29"/>
      <c r="FZ376" s="29"/>
      <c r="GA376" s="29"/>
      <c r="GB376" s="29"/>
      <c r="GC376" s="29"/>
      <c r="GD376" s="29"/>
      <c r="GE376" s="29"/>
      <c r="GF376" s="29"/>
      <c r="GG376" s="29"/>
      <c r="GH376" s="29"/>
      <c r="GI376" s="29"/>
      <c r="GJ376" s="29"/>
      <c r="GK376" s="29"/>
      <c r="GL376" s="29"/>
      <c r="GM376" s="29"/>
      <c r="GN376" s="29"/>
      <c r="GO376" s="29"/>
      <c r="GP376" s="29"/>
      <c r="GQ376" s="29"/>
      <c r="GR376" s="29"/>
      <c r="GS376" s="29"/>
      <c r="GT376" s="29"/>
    </row>
    <row r="377" spans="1:202" s="7" customFormat="1" ht="12.75" customHeight="1">
      <c r="A377" s="73"/>
      <c r="B377" s="73"/>
      <c r="C377" s="73"/>
      <c r="D377" s="73"/>
      <c r="E377" s="73"/>
      <c r="F377" s="78" t="s">
        <v>66</v>
      </c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29"/>
    </row>
    <row r="378" spans="1:202" s="7" customFormat="1" ht="12.75" customHeight="1">
      <c r="A378" s="70">
        <v>1</v>
      </c>
      <c r="B378" s="70"/>
      <c r="C378" s="70"/>
      <c r="D378" s="70"/>
      <c r="E378" s="70"/>
      <c r="F378" s="97" t="s">
        <v>67</v>
      </c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  <c r="AA378" s="83"/>
      <c r="AB378" s="84" t="s">
        <v>68</v>
      </c>
      <c r="AC378" s="85"/>
      <c r="AD378" s="85"/>
      <c r="AE378" s="85"/>
      <c r="AF378" s="85"/>
      <c r="AG378" s="86"/>
      <c r="AH378" s="84" t="s">
        <v>65</v>
      </c>
      <c r="AI378" s="85"/>
      <c r="AJ378" s="85"/>
      <c r="AK378" s="85"/>
      <c r="AL378" s="85"/>
      <c r="AM378" s="85"/>
      <c r="AN378" s="85"/>
      <c r="AO378" s="85"/>
      <c r="AP378" s="85"/>
      <c r="AQ378" s="85"/>
      <c r="AR378" s="86"/>
      <c r="AS378" s="98">
        <v>100</v>
      </c>
      <c r="AT378" s="99"/>
      <c r="AU378" s="99"/>
      <c r="AV378" s="99"/>
      <c r="AW378" s="99"/>
      <c r="AX378" s="99"/>
      <c r="AY378" s="100"/>
      <c r="AZ378" s="98"/>
      <c r="BA378" s="99"/>
      <c r="BB378" s="99"/>
      <c r="BC378" s="99"/>
      <c r="BD378" s="99"/>
      <c r="BE378" s="100"/>
      <c r="BF378" s="98">
        <v>100</v>
      </c>
      <c r="BG378" s="99"/>
      <c r="BH378" s="99"/>
      <c r="BI378" s="99"/>
      <c r="BJ378" s="99"/>
      <c r="BK378" s="99"/>
      <c r="BL378" s="100"/>
      <c r="BM378" s="98">
        <v>100</v>
      </c>
      <c r="BN378" s="99"/>
      <c r="BO378" s="99"/>
      <c r="BP378" s="99"/>
      <c r="BQ378" s="99"/>
      <c r="BR378" s="99"/>
      <c r="BS378" s="100"/>
      <c r="BT378" s="98"/>
      <c r="BU378" s="99"/>
      <c r="BV378" s="99"/>
      <c r="BW378" s="99"/>
      <c r="BX378" s="99"/>
      <c r="BY378" s="100"/>
      <c r="BZ378" s="98">
        <v>100</v>
      </c>
      <c r="CA378" s="99"/>
      <c r="CB378" s="99"/>
      <c r="CC378" s="99"/>
      <c r="CD378" s="99"/>
      <c r="CE378" s="99"/>
      <c r="CF378" s="100"/>
      <c r="CG378" s="101"/>
      <c r="CH378" s="102"/>
      <c r="CI378" s="102"/>
      <c r="CJ378" s="102"/>
      <c r="CK378" s="102"/>
      <c r="CL378" s="102"/>
      <c r="CM378" s="102"/>
      <c r="CN378" s="75"/>
      <c r="CO378" s="75"/>
      <c r="CP378" s="75"/>
      <c r="CQ378" s="75"/>
      <c r="CR378" s="75"/>
      <c r="CS378" s="75"/>
      <c r="CT378" s="102"/>
      <c r="CU378" s="102"/>
      <c r="CV378" s="102"/>
      <c r="CW378" s="102"/>
      <c r="CX378" s="102"/>
      <c r="CY378" s="102"/>
      <c r="CZ378" s="102"/>
    </row>
    <row r="379" spans="1:202" s="22" customFormat="1" ht="30.6" customHeight="1">
      <c r="A379" s="296" t="s">
        <v>162</v>
      </c>
      <c r="B379" s="296"/>
      <c r="C379" s="296"/>
      <c r="D379" s="296"/>
      <c r="E379" s="296"/>
      <c r="F379" s="297" t="s">
        <v>242</v>
      </c>
      <c r="G379" s="297"/>
      <c r="H379" s="297"/>
      <c r="I379" s="297"/>
      <c r="J379" s="297"/>
      <c r="K379" s="297"/>
      <c r="L379" s="297"/>
      <c r="M379" s="297"/>
      <c r="N379" s="297"/>
      <c r="O379" s="297"/>
      <c r="P379" s="297"/>
      <c r="Q379" s="297"/>
      <c r="R379" s="297"/>
      <c r="S379" s="297"/>
      <c r="T379" s="297"/>
      <c r="U379" s="297"/>
      <c r="V379" s="297"/>
      <c r="W379" s="297"/>
      <c r="X379" s="297"/>
      <c r="Y379" s="297"/>
      <c r="Z379" s="297"/>
      <c r="AA379" s="297"/>
      <c r="AB379" s="297"/>
      <c r="AC379" s="297"/>
      <c r="AD379" s="297"/>
      <c r="AE379" s="297"/>
      <c r="AF379" s="297"/>
      <c r="AG379" s="297"/>
      <c r="AH379" s="297"/>
      <c r="AI379" s="297"/>
      <c r="AJ379" s="297"/>
      <c r="AK379" s="297"/>
      <c r="AL379" s="297"/>
      <c r="AM379" s="297"/>
      <c r="AN379" s="297"/>
      <c r="AO379" s="297"/>
      <c r="AP379" s="297"/>
      <c r="AQ379" s="297"/>
      <c r="AR379" s="297"/>
      <c r="AS379" s="297"/>
      <c r="AT379" s="297"/>
      <c r="AU379" s="297"/>
      <c r="AV379" s="297"/>
      <c r="AW379" s="297"/>
      <c r="AX379" s="297"/>
      <c r="AY379" s="297"/>
      <c r="AZ379" s="297"/>
      <c r="BA379" s="297"/>
      <c r="BB379" s="297"/>
      <c r="BC379" s="297"/>
      <c r="BD379" s="297"/>
      <c r="BE379" s="297"/>
      <c r="BF379" s="297"/>
      <c r="BG379" s="297"/>
      <c r="BH379" s="297"/>
      <c r="BI379" s="297"/>
      <c r="BJ379" s="297"/>
      <c r="BK379" s="297"/>
      <c r="BL379" s="297"/>
      <c r="BM379" s="297"/>
      <c r="BN379" s="297"/>
      <c r="BO379" s="297"/>
      <c r="BP379" s="297"/>
      <c r="BQ379" s="297"/>
      <c r="BR379" s="297"/>
      <c r="BS379" s="297"/>
      <c r="BT379" s="297"/>
      <c r="BU379" s="297"/>
      <c r="BV379" s="297"/>
      <c r="BW379" s="297"/>
      <c r="BX379" s="297"/>
      <c r="BY379" s="297"/>
      <c r="BZ379" s="297"/>
      <c r="CA379" s="297"/>
      <c r="CB379" s="297"/>
      <c r="CC379" s="297"/>
      <c r="CD379" s="297"/>
      <c r="CE379" s="297"/>
      <c r="CF379" s="297"/>
      <c r="CG379" s="25"/>
      <c r="CH379" s="25"/>
      <c r="CI379" s="25"/>
      <c r="CJ379" s="25"/>
      <c r="CK379" s="25"/>
      <c r="CL379" s="25"/>
      <c r="CM379" s="25"/>
      <c r="CN379" s="25"/>
      <c r="CO379" s="25"/>
      <c r="CP379" s="25"/>
      <c r="CQ379" s="25"/>
      <c r="CR379" s="25"/>
      <c r="CS379" s="25"/>
      <c r="CT379" s="25"/>
      <c r="CU379" s="25"/>
      <c r="CV379" s="25"/>
      <c r="CW379" s="25"/>
      <c r="CX379" s="25"/>
      <c r="CY379" s="25"/>
      <c r="CZ379" s="25"/>
    </row>
    <row r="380" spans="1:202" ht="12.75" customHeight="1">
      <c r="A380" s="73"/>
      <c r="B380" s="73"/>
      <c r="C380" s="73"/>
      <c r="D380" s="73"/>
      <c r="E380" s="73"/>
      <c r="F380" s="76" t="s">
        <v>55</v>
      </c>
      <c r="G380" s="76"/>
      <c r="H380" s="76"/>
      <c r="I380" s="76"/>
      <c r="J380" s="76"/>
      <c r="K380" s="76"/>
      <c r="L380" s="76"/>
      <c r="M380" s="76"/>
      <c r="N380" s="76"/>
      <c r="O380" s="76"/>
      <c r="P380" s="76"/>
      <c r="Q380" s="76"/>
      <c r="R380" s="76"/>
      <c r="S380" s="76"/>
      <c r="T380" s="76"/>
      <c r="U380" s="76"/>
      <c r="V380" s="76"/>
      <c r="W380" s="76"/>
      <c r="X380" s="76"/>
      <c r="Y380" s="76"/>
      <c r="Z380" s="76"/>
      <c r="AA380" s="76"/>
      <c r="AB380" s="76"/>
      <c r="AC380" s="76"/>
      <c r="AD380" s="76"/>
      <c r="AE380" s="76"/>
      <c r="AF380" s="76"/>
      <c r="AG380" s="76"/>
      <c r="AH380" s="76"/>
      <c r="AI380" s="76"/>
      <c r="AJ380" s="76"/>
      <c r="AK380" s="76"/>
      <c r="AL380" s="76"/>
      <c r="AM380" s="76"/>
      <c r="AN380" s="76"/>
      <c r="AO380" s="76"/>
      <c r="AP380" s="76"/>
      <c r="AQ380" s="76"/>
      <c r="AR380" s="76"/>
      <c r="AS380" s="76"/>
      <c r="AT380" s="76"/>
      <c r="AU380" s="76"/>
      <c r="AV380" s="76"/>
      <c r="AW380" s="76"/>
      <c r="AX380" s="76"/>
      <c r="AY380" s="76"/>
      <c r="AZ380" s="76"/>
      <c r="BA380" s="76"/>
      <c r="BB380" s="76"/>
      <c r="BC380" s="76"/>
      <c r="BD380" s="76"/>
      <c r="BE380" s="76"/>
      <c r="BF380" s="76"/>
      <c r="BG380" s="76"/>
      <c r="BH380" s="76"/>
      <c r="BI380" s="76"/>
      <c r="BJ380" s="76"/>
      <c r="BK380" s="76"/>
      <c r="BL380" s="76"/>
      <c r="BM380" s="76"/>
      <c r="BN380" s="76"/>
      <c r="BO380" s="76"/>
      <c r="BP380" s="76"/>
      <c r="BQ380" s="76"/>
      <c r="BR380" s="76"/>
      <c r="BS380" s="76"/>
      <c r="BT380" s="76"/>
      <c r="BU380" s="76"/>
      <c r="BV380" s="76"/>
      <c r="BW380" s="76"/>
      <c r="BX380" s="76"/>
      <c r="BY380" s="76"/>
      <c r="BZ380" s="76"/>
      <c r="CA380" s="76"/>
      <c r="CB380" s="76"/>
      <c r="CC380" s="76"/>
      <c r="CD380" s="76"/>
      <c r="CE380" s="76"/>
      <c r="CF380" s="76"/>
      <c r="CG380" s="77"/>
      <c r="CH380" s="77"/>
      <c r="CI380" s="77"/>
      <c r="CJ380" s="77"/>
      <c r="CK380" s="77"/>
      <c r="CL380" s="77"/>
      <c r="CM380" s="77"/>
      <c r="CN380" s="77"/>
      <c r="CO380" s="77"/>
      <c r="CP380" s="77"/>
      <c r="CQ380" s="77"/>
      <c r="CR380" s="77"/>
      <c r="CS380" s="77"/>
      <c r="CT380" s="77"/>
      <c r="CU380" s="77"/>
      <c r="CV380" s="77"/>
      <c r="CW380" s="77"/>
      <c r="CX380" s="77"/>
      <c r="CY380" s="77"/>
      <c r="CZ380" s="78"/>
      <c r="DA380" s="28"/>
      <c r="DB380" s="2"/>
    </row>
    <row r="381" spans="1:202" s="7" customFormat="1" ht="36.6" customHeight="1">
      <c r="A381" s="70">
        <v>1</v>
      </c>
      <c r="B381" s="70"/>
      <c r="C381" s="70"/>
      <c r="D381" s="70"/>
      <c r="E381" s="70"/>
      <c r="F381" s="71" t="s">
        <v>249</v>
      </c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  <c r="AA381" s="72"/>
      <c r="AB381" s="73" t="s">
        <v>57</v>
      </c>
      <c r="AC381" s="73"/>
      <c r="AD381" s="73"/>
      <c r="AE381" s="73"/>
      <c r="AF381" s="73"/>
      <c r="AG381" s="73"/>
      <c r="AH381" s="81" t="s">
        <v>170</v>
      </c>
      <c r="AI381" s="82"/>
      <c r="AJ381" s="82"/>
      <c r="AK381" s="82"/>
      <c r="AL381" s="82"/>
      <c r="AM381" s="82"/>
      <c r="AN381" s="82"/>
      <c r="AO381" s="82"/>
      <c r="AP381" s="82"/>
      <c r="AQ381" s="82"/>
      <c r="AR381" s="83"/>
      <c r="AS381" s="74">
        <f>AB141</f>
        <v>3193961</v>
      </c>
      <c r="AT381" s="79"/>
      <c r="AU381" s="79"/>
      <c r="AV381" s="79"/>
      <c r="AW381" s="79"/>
      <c r="AX381" s="79"/>
      <c r="AY381" s="79"/>
      <c r="AZ381" s="79"/>
      <c r="BA381" s="79"/>
      <c r="BB381" s="79"/>
      <c r="BC381" s="79"/>
      <c r="BD381" s="79"/>
      <c r="BE381" s="79"/>
      <c r="BF381" s="74">
        <f>AS381+AZ381</f>
        <v>3193961</v>
      </c>
      <c r="BG381" s="79"/>
      <c r="BH381" s="79"/>
      <c r="BI381" s="79"/>
      <c r="BJ381" s="79"/>
      <c r="BK381" s="79"/>
      <c r="BL381" s="79"/>
      <c r="BM381" s="74">
        <f>BB141</f>
        <v>3382404.699</v>
      </c>
      <c r="BN381" s="74"/>
      <c r="BO381" s="74"/>
      <c r="BP381" s="74"/>
      <c r="BQ381" s="74"/>
      <c r="BR381" s="74"/>
      <c r="BS381" s="74"/>
      <c r="BT381" s="74"/>
      <c r="BU381" s="74"/>
      <c r="BV381" s="74"/>
      <c r="BW381" s="74"/>
      <c r="BX381" s="74"/>
      <c r="BY381" s="74"/>
      <c r="BZ381" s="74">
        <f>BM381+BT381</f>
        <v>3382404.699</v>
      </c>
      <c r="CA381" s="74"/>
      <c r="CB381" s="74"/>
      <c r="CC381" s="74"/>
      <c r="CD381" s="74"/>
      <c r="CE381" s="74"/>
      <c r="CF381" s="74"/>
      <c r="CG381" s="75"/>
      <c r="CH381" s="75"/>
      <c r="CI381" s="75"/>
      <c r="CJ381" s="75"/>
      <c r="CK381" s="75"/>
      <c r="CL381" s="75"/>
      <c r="CM381" s="75"/>
      <c r="CN381" s="75"/>
      <c r="CO381" s="75"/>
      <c r="CP381" s="75"/>
      <c r="CQ381" s="75"/>
      <c r="CR381" s="75"/>
      <c r="CS381" s="75"/>
      <c r="CT381" s="75"/>
      <c r="CU381" s="75"/>
      <c r="CV381" s="75"/>
      <c r="CW381" s="75"/>
      <c r="CX381" s="75"/>
      <c r="CY381" s="75"/>
      <c r="CZ381" s="75"/>
      <c r="DA381" s="29"/>
    </row>
    <row r="382" spans="1:202" ht="12.75" customHeight="1">
      <c r="A382" s="73"/>
      <c r="B382" s="73"/>
      <c r="C382" s="73"/>
      <c r="D382" s="73"/>
      <c r="E382" s="73"/>
      <c r="F382" s="76" t="s">
        <v>59</v>
      </c>
      <c r="G382" s="76"/>
      <c r="H382" s="76"/>
      <c r="I382" s="76"/>
      <c r="J382" s="76"/>
      <c r="K382" s="76"/>
      <c r="L382" s="76"/>
      <c r="M382" s="76"/>
      <c r="N382" s="76"/>
      <c r="O382" s="76"/>
      <c r="P382" s="76"/>
      <c r="Q382" s="76"/>
      <c r="R382" s="76"/>
      <c r="S382" s="76"/>
      <c r="T382" s="76"/>
      <c r="U382" s="76"/>
      <c r="V382" s="76"/>
      <c r="W382" s="76"/>
      <c r="X382" s="76"/>
      <c r="Y382" s="76"/>
      <c r="Z382" s="76"/>
      <c r="AA382" s="76"/>
      <c r="AB382" s="76"/>
      <c r="AC382" s="76"/>
      <c r="AD382" s="76"/>
      <c r="AE382" s="76"/>
      <c r="AF382" s="76"/>
      <c r="AG382" s="76"/>
      <c r="AH382" s="76"/>
      <c r="AI382" s="76"/>
      <c r="AJ382" s="76"/>
      <c r="AK382" s="76"/>
      <c r="AL382" s="76"/>
      <c r="AM382" s="76"/>
      <c r="AN382" s="76"/>
      <c r="AO382" s="76"/>
      <c r="AP382" s="76"/>
      <c r="AQ382" s="76"/>
      <c r="AR382" s="76"/>
      <c r="AS382" s="76"/>
      <c r="AT382" s="76"/>
      <c r="AU382" s="76"/>
      <c r="AV382" s="76"/>
      <c r="AW382" s="76"/>
      <c r="AX382" s="76"/>
      <c r="AY382" s="76"/>
      <c r="AZ382" s="76"/>
      <c r="BA382" s="76"/>
      <c r="BB382" s="76"/>
      <c r="BC382" s="76"/>
      <c r="BD382" s="76"/>
      <c r="BE382" s="76"/>
      <c r="BF382" s="76"/>
      <c r="BG382" s="76"/>
      <c r="BH382" s="76"/>
      <c r="BI382" s="76"/>
      <c r="BJ382" s="76"/>
      <c r="BK382" s="76"/>
      <c r="BL382" s="76"/>
      <c r="BM382" s="76"/>
      <c r="BN382" s="76"/>
      <c r="BO382" s="76"/>
      <c r="BP382" s="76"/>
      <c r="BQ382" s="76"/>
      <c r="BR382" s="76"/>
      <c r="BS382" s="76"/>
      <c r="BT382" s="76"/>
      <c r="BU382" s="76"/>
      <c r="BV382" s="76"/>
      <c r="BW382" s="76"/>
      <c r="BX382" s="76"/>
      <c r="BY382" s="76"/>
      <c r="BZ382" s="76"/>
      <c r="CA382" s="76"/>
      <c r="CB382" s="76"/>
      <c r="CC382" s="76"/>
      <c r="CD382" s="76"/>
      <c r="CE382" s="76"/>
      <c r="CF382" s="76"/>
      <c r="CG382" s="77"/>
      <c r="CH382" s="77"/>
      <c r="CI382" s="77"/>
      <c r="CJ382" s="77"/>
      <c r="CK382" s="77"/>
      <c r="CL382" s="77"/>
      <c r="CM382" s="77"/>
      <c r="CN382" s="77"/>
      <c r="CO382" s="77"/>
      <c r="CP382" s="77"/>
      <c r="CQ382" s="77"/>
      <c r="CR382" s="77"/>
      <c r="CS382" s="77"/>
      <c r="CT382" s="77"/>
      <c r="CU382" s="77"/>
      <c r="CV382" s="77"/>
      <c r="CW382" s="77"/>
      <c r="CX382" s="77"/>
      <c r="CY382" s="77"/>
      <c r="CZ382" s="78"/>
      <c r="DA382" s="28"/>
      <c r="DB382" s="2"/>
    </row>
    <row r="383" spans="1:202" s="7" customFormat="1" ht="12.75" customHeight="1">
      <c r="A383" s="70">
        <v>1</v>
      </c>
      <c r="B383" s="70"/>
      <c r="C383" s="70"/>
      <c r="D383" s="70"/>
      <c r="E383" s="70"/>
      <c r="F383" s="71" t="s">
        <v>250</v>
      </c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  <c r="AA383" s="72"/>
      <c r="AB383" s="73" t="s">
        <v>61</v>
      </c>
      <c r="AC383" s="73"/>
      <c r="AD383" s="73"/>
      <c r="AE383" s="73"/>
      <c r="AF383" s="73"/>
      <c r="AG383" s="73"/>
      <c r="AH383" s="73" t="s">
        <v>65</v>
      </c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9">
        <v>12</v>
      </c>
      <c r="AT383" s="79"/>
      <c r="AU383" s="79"/>
      <c r="AV383" s="79"/>
      <c r="AW383" s="79"/>
      <c r="AX383" s="79"/>
      <c r="AY383" s="79"/>
      <c r="AZ383" s="79"/>
      <c r="BA383" s="79"/>
      <c r="BB383" s="79"/>
      <c r="BC383" s="79"/>
      <c r="BD383" s="79"/>
      <c r="BE383" s="79"/>
      <c r="BF383" s="79">
        <f>AS383</f>
        <v>12</v>
      </c>
      <c r="BG383" s="79"/>
      <c r="BH383" s="79"/>
      <c r="BI383" s="79"/>
      <c r="BJ383" s="79"/>
      <c r="BK383" s="79"/>
      <c r="BL383" s="79"/>
      <c r="BM383" s="80">
        <v>12</v>
      </c>
      <c r="BN383" s="80"/>
      <c r="BO383" s="80"/>
      <c r="BP383" s="80"/>
      <c r="BQ383" s="80"/>
      <c r="BR383" s="80"/>
      <c r="BS383" s="80"/>
      <c r="BT383" s="80"/>
      <c r="BU383" s="80"/>
      <c r="BV383" s="80"/>
      <c r="BW383" s="80"/>
      <c r="BX383" s="80"/>
      <c r="BY383" s="80"/>
      <c r="BZ383" s="80">
        <f>BM383</f>
        <v>12</v>
      </c>
      <c r="CA383" s="80"/>
      <c r="CB383" s="80"/>
      <c r="CC383" s="80"/>
      <c r="CD383" s="80"/>
      <c r="CE383" s="80"/>
      <c r="CF383" s="80"/>
      <c r="CG383" s="75"/>
      <c r="CH383" s="75"/>
      <c r="CI383" s="75"/>
      <c r="CJ383" s="75"/>
      <c r="CK383" s="75"/>
      <c r="CL383" s="75"/>
      <c r="CM383" s="75"/>
      <c r="CN383" s="75"/>
      <c r="CO383" s="75"/>
      <c r="CP383" s="75"/>
      <c r="CQ383" s="75"/>
      <c r="CR383" s="75"/>
      <c r="CS383" s="75"/>
      <c r="CT383" s="75"/>
      <c r="CU383" s="75"/>
      <c r="CV383" s="75"/>
      <c r="CW383" s="75"/>
      <c r="CX383" s="75"/>
      <c r="CY383" s="75"/>
      <c r="CZ383" s="75"/>
      <c r="DA383" s="29"/>
    </row>
    <row r="384" spans="1:202" ht="12.75" customHeight="1">
      <c r="A384" s="73"/>
      <c r="B384" s="73"/>
      <c r="C384" s="73"/>
      <c r="D384" s="73"/>
      <c r="E384" s="73"/>
      <c r="F384" s="76" t="s">
        <v>63</v>
      </c>
      <c r="G384" s="76"/>
      <c r="H384" s="76"/>
      <c r="I384" s="76"/>
      <c r="J384" s="76"/>
      <c r="K384" s="76"/>
      <c r="L384" s="76"/>
      <c r="M384" s="76"/>
      <c r="N384" s="76"/>
      <c r="O384" s="76"/>
      <c r="P384" s="76"/>
      <c r="Q384" s="76"/>
      <c r="R384" s="76"/>
      <c r="S384" s="76"/>
      <c r="T384" s="76"/>
      <c r="U384" s="76"/>
      <c r="V384" s="76"/>
      <c r="W384" s="76"/>
      <c r="X384" s="76"/>
      <c r="Y384" s="76"/>
      <c r="Z384" s="76"/>
      <c r="AA384" s="76"/>
      <c r="AB384" s="76"/>
      <c r="AC384" s="76"/>
      <c r="AD384" s="76"/>
      <c r="AE384" s="76"/>
      <c r="AF384" s="76"/>
      <c r="AG384" s="76"/>
      <c r="AH384" s="76"/>
      <c r="AI384" s="76"/>
      <c r="AJ384" s="76"/>
      <c r="AK384" s="76"/>
      <c r="AL384" s="76"/>
      <c r="AM384" s="76"/>
      <c r="AN384" s="76"/>
      <c r="AO384" s="76"/>
      <c r="AP384" s="76"/>
      <c r="AQ384" s="76"/>
      <c r="AR384" s="76"/>
      <c r="AS384" s="76"/>
      <c r="AT384" s="76"/>
      <c r="AU384" s="76"/>
      <c r="AV384" s="76"/>
      <c r="AW384" s="76"/>
      <c r="AX384" s="76"/>
      <c r="AY384" s="76"/>
      <c r="AZ384" s="76"/>
      <c r="BA384" s="76"/>
      <c r="BB384" s="76"/>
      <c r="BC384" s="76"/>
      <c r="BD384" s="76"/>
      <c r="BE384" s="76"/>
      <c r="BF384" s="76"/>
      <c r="BG384" s="76"/>
      <c r="BH384" s="76"/>
      <c r="BI384" s="76"/>
      <c r="BJ384" s="76"/>
      <c r="BK384" s="76"/>
      <c r="BL384" s="76"/>
      <c r="BM384" s="76"/>
      <c r="BN384" s="76"/>
      <c r="BO384" s="76"/>
      <c r="BP384" s="76"/>
      <c r="BQ384" s="76"/>
      <c r="BR384" s="76"/>
      <c r="BS384" s="76"/>
      <c r="BT384" s="76"/>
      <c r="BU384" s="76"/>
      <c r="BV384" s="76"/>
      <c r="BW384" s="76"/>
      <c r="BX384" s="76"/>
      <c r="BY384" s="76"/>
      <c r="BZ384" s="76"/>
      <c r="CA384" s="76"/>
      <c r="CB384" s="76"/>
      <c r="CC384" s="76"/>
      <c r="CD384" s="76"/>
      <c r="CE384" s="76"/>
      <c r="CF384" s="76"/>
      <c r="CG384" s="77"/>
      <c r="CH384" s="77"/>
      <c r="CI384" s="77"/>
      <c r="CJ384" s="77"/>
      <c r="CK384" s="77"/>
      <c r="CL384" s="77"/>
      <c r="CM384" s="77"/>
      <c r="CN384" s="77"/>
      <c r="CO384" s="77"/>
      <c r="CP384" s="77"/>
      <c r="CQ384" s="77"/>
      <c r="CR384" s="77"/>
      <c r="CS384" s="77"/>
      <c r="CT384" s="77"/>
      <c r="CU384" s="77"/>
      <c r="CV384" s="77"/>
      <c r="CW384" s="77"/>
      <c r="CX384" s="77"/>
      <c r="CY384" s="77"/>
      <c r="CZ384" s="78"/>
      <c r="DA384" s="28"/>
      <c r="DB384" s="2"/>
    </row>
    <row r="385" spans="1:106" s="7" customFormat="1" ht="21.75" customHeight="1">
      <c r="A385" s="70">
        <v>1</v>
      </c>
      <c r="B385" s="70"/>
      <c r="C385" s="70"/>
      <c r="D385" s="70"/>
      <c r="E385" s="70"/>
      <c r="F385" s="71" t="s">
        <v>251</v>
      </c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  <c r="AA385" s="72"/>
      <c r="AB385" s="73" t="s">
        <v>57</v>
      </c>
      <c r="AC385" s="73"/>
      <c r="AD385" s="73"/>
      <c r="AE385" s="73"/>
      <c r="AF385" s="73"/>
      <c r="AG385" s="73"/>
      <c r="AH385" s="73" t="s">
        <v>65</v>
      </c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4">
        <f>AS381/AS383/12</f>
        <v>22180.284722222223</v>
      </c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>
        <f>BF381/BF383/12</f>
        <v>22180.284722222223</v>
      </c>
      <c r="BG385" s="74"/>
      <c r="BH385" s="74"/>
      <c r="BI385" s="74"/>
      <c r="BJ385" s="74"/>
      <c r="BK385" s="74"/>
      <c r="BL385" s="74"/>
      <c r="BM385" s="74">
        <f>BM381/BM383/12</f>
        <v>23488.921520833333</v>
      </c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4">
        <f>BZ381/BZ383/12</f>
        <v>23488.921520833333</v>
      </c>
      <c r="CA385" s="74"/>
      <c r="CB385" s="74"/>
      <c r="CC385" s="74"/>
      <c r="CD385" s="74"/>
      <c r="CE385" s="74"/>
      <c r="CF385" s="74"/>
      <c r="CG385" s="75"/>
      <c r="CH385" s="75"/>
      <c r="CI385" s="75"/>
      <c r="CJ385" s="75"/>
      <c r="CK385" s="75"/>
      <c r="CL385" s="75"/>
      <c r="CM385" s="75"/>
      <c r="CN385" s="75"/>
      <c r="CO385" s="75"/>
      <c r="CP385" s="75"/>
      <c r="CQ385" s="75"/>
      <c r="CR385" s="75"/>
      <c r="CS385" s="75"/>
      <c r="CT385" s="75"/>
      <c r="CU385" s="75"/>
      <c r="CV385" s="75"/>
      <c r="CW385" s="75"/>
      <c r="CX385" s="75"/>
      <c r="CY385" s="75"/>
      <c r="CZ385" s="75"/>
      <c r="DA385" s="29"/>
    </row>
    <row r="386" spans="1:106" ht="12.75" customHeight="1">
      <c r="A386" s="73"/>
      <c r="B386" s="73"/>
      <c r="C386" s="73"/>
      <c r="D386" s="73"/>
      <c r="E386" s="73"/>
      <c r="F386" s="76" t="s">
        <v>66</v>
      </c>
      <c r="G386" s="76"/>
      <c r="H386" s="76"/>
      <c r="I386" s="76"/>
      <c r="J386" s="76"/>
      <c r="K386" s="76"/>
      <c r="L386" s="76"/>
      <c r="M386" s="76"/>
      <c r="N386" s="76"/>
      <c r="O386" s="76"/>
      <c r="P386" s="76"/>
      <c r="Q386" s="76"/>
      <c r="R386" s="76"/>
      <c r="S386" s="76"/>
      <c r="T386" s="76"/>
      <c r="U386" s="76"/>
      <c r="V386" s="76"/>
      <c r="W386" s="76"/>
      <c r="X386" s="76"/>
      <c r="Y386" s="76"/>
      <c r="Z386" s="76"/>
      <c r="AA386" s="76"/>
      <c r="AB386" s="76"/>
      <c r="AC386" s="76"/>
      <c r="AD386" s="76"/>
      <c r="AE386" s="76"/>
      <c r="AF386" s="76"/>
      <c r="AG386" s="76"/>
      <c r="AH386" s="76"/>
      <c r="AI386" s="76"/>
      <c r="AJ386" s="76"/>
      <c r="AK386" s="76"/>
      <c r="AL386" s="76"/>
      <c r="AM386" s="76"/>
      <c r="AN386" s="76"/>
      <c r="AO386" s="76"/>
      <c r="AP386" s="76"/>
      <c r="AQ386" s="76"/>
      <c r="AR386" s="76"/>
      <c r="AS386" s="76"/>
      <c r="AT386" s="76"/>
      <c r="AU386" s="76"/>
      <c r="AV386" s="76"/>
      <c r="AW386" s="76"/>
      <c r="AX386" s="76"/>
      <c r="AY386" s="76"/>
      <c r="AZ386" s="76"/>
      <c r="BA386" s="76"/>
      <c r="BB386" s="76"/>
      <c r="BC386" s="76"/>
      <c r="BD386" s="76"/>
      <c r="BE386" s="76"/>
      <c r="BF386" s="76"/>
      <c r="BG386" s="76"/>
      <c r="BH386" s="76"/>
      <c r="BI386" s="76"/>
      <c r="BJ386" s="76"/>
      <c r="BK386" s="76"/>
      <c r="BL386" s="76"/>
      <c r="BM386" s="76"/>
      <c r="BN386" s="76"/>
      <c r="BO386" s="76"/>
      <c r="BP386" s="76"/>
      <c r="BQ386" s="76"/>
      <c r="BR386" s="76"/>
      <c r="BS386" s="76"/>
      <c r="BT386" s="76"/>
      <c r="BU386" s="76"/>
      <c r="BV386" s="76"/>
      <c r="BW386" s="76"/>
      <c r="BX386" s="76"/>
      <c r="BY386" s="76"/>
      <c r="BZ386" s="76"/>
      <c r="CA386" s="76"/>
      <c r="CB386" s="76"/>
      <c r="CC386" s="76"/>
      <c r="CD386" s="76"/>
      <c r="CE386" s="76"/>
      <c r="CF386" s="76"/>
      <c r="CG386" s="77"/>
      <c r="CH386" s="77"/>
      <c r="CI386" s="77"/>
      <c r="CJ386" s="77"/>
      <c r="CK386" s="77"/>
      <c r="CL386" s="77"/>
      <c r="CM386" s="77"/>
      <c r="CN386" s="77"/>
      <c r="CO386" s="77"/>
      <c r="CP386" s="77"/>
      <c r="CQ386" s="77"/>
      <c r="CR386" s="77"/>
      <c r="CS386" s="77"/>
      <c r="CT386" s="77"/>
      <c r="CU386" s="77"/>
      <c r="CV386" s="77"/>
      <c r="CW386" s="77"/>
      <c r="CX386" s="77"/>
      <c r="CY386" s="77"/>
      <c r="CZ386" s="78"/>
      <c r="DA386" s="28"/>
      <c r="DB386" s="2"/>
    </row>
    <row r="387" spans="1:106" s="7" customFormat="1" ht="12.75" customHeight="1">
      <c r="A387" s="70">
        <v>1</v>
      </c>
      <c r="B387" s="70"/>
      <c r="C387" s="70"/>
      <c r="D387" s="70"/>
      <c r="E387" s="70"/>
      <c r="F387" s="72" t="s">
        <v>67</v>
      </c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  <c r="AA387" s="72"/>
      <c r="AB387" s="73" t="s">
        <v>68</v>
      </c>
      <c r="AC387" s="73"/>
      <c r="AD387" s="73"/>
      <c r="AE387" s="73"/>
      <c r="AF387" s="73"/>
      <c r="AG387" s="73"/>
      <c r="AH387" s="73" t="s">
        <v>65</v>
      </c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9">
        <v>100</v>
      </c>
      <c r="AT387" s="79"/>
      <c r="AU387" s="79"/>
      <c r="AV387" s="79"/>
      <c r="AW387" s="79"/>
      <c r="AX387" s="79"/>
      <c r="AY387" s="79"/>
      <c r="AZ387" s="79"/>
      <c r="BA387" s="79"/>
      <c r="BB387" s="79"/>
      <c r="BC387" s="79"/>
      <c r="BD387" s="79"/>
      <c r="BE387" s="79"/>
      <c r="BF387" s="79">
        <f>AS387</f>
        <v>100</v>
      </c>
      <c r="BG387" s="79"/>
      <c r="BH387" s="79"/>
      <c r="BI387" s="79"/>
      <c r="BJ387" s="79"/>
      <c r="BK387" s="79"/>
      <c r="BL387" s="79"/>
      <c r="BM387" s="80">
        <v>100</v>
      </c>
      <c r="BN387" s="80"/>
      <c r="BO387" s="80"/>
      <c r="BP387" s="80"/>
      <c r="BQ387" s="80"/>
      <c r="BR387" s="80"/>
      <c r="BS387" s="80"/>
      <c r="BT387" s="80"/>
      <c r="BU387" s="80"/>
      <c r="BV387" s="80"/>
      <c r="BW387" s="80"/>
      <c r="BX387" s="80"/>
      <c r="BY387" s="80"/>
      <c r="BZ387" s="80">
        <f>BM387</f>
        <v>100</v>
      </c>
      <c r="CA387" s="80"/>
      <c r="CB387" s="80"/>
      <c r="CC387" s="80"/>
      <c r="CD387" s="80"/>
      <c r="CE387" s="80"/>
      <c r="CF387" s="80"/>
      <c r="CG387" s="75"/>
      <c r="CH387" s="75"/>
      <c r="CI387" s="75"/>
      <c r="CJ387" s="75"/>
      <c r="CK387" s="75"/>
      <c r="CL387" s="75"/>
      <c r="CM387" s="75"/>
      <c r="CN387" s="75"/>
      <c r="CO387" s="75"/>
      <c r="CP387" s="75"/>
      <c r="CQ387" s="75"/>
      <c r="CR387" s="75"/>
      <c r="CS387" s="75"/>
      <c r="CT387" s="75"/>
      <c r="CU387" s="75"/>
      <c r="CV387" s="75"/>
      <c r="CW387" s="75"/>
      <c r="CX387" s="75"/>
      <c r="CY387" s="75"/>
      <c r="CZ387" s="75"/>
      <c r="DA387" s="29"/>
    </row>
    <row r="388" spans="1:106" s="7" customFormat="1" ht="12.75" customHeight="1">
      <c r="A388" s="56"/>
      <c r="B388" s="56"/>
      <c r="C388" s="56"/>
      <c r="D388" s="56"/>
      <c r="E388" s="56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50"/>
      <c r="AT388" s="50"/>
      <c r="AU388" s="50"/>
      <c r="AV388" s="50"/>
      <c r="AW388" s="50"/>
      <c r="AX388" s="50"/>
      <c r="AY388" s="50"/>
      <c r="AZ388" s="50"/>
      <c r="BA388" s="50"/>
      <c r="BB388" s="50"/>
      <c r="BC388" s="50"/>
      <c r="BD388" s="50"/>
      <c r="BE388" s="50"/>
      <c r="BF388" s="50"/>
      <c r="BG388" s="50"/>
      <c r="BH388" s="50"/>
      <c r="BI388" s="50"/>
      <c r="BJ388" s="50"/>
      <c r="BK388" s="50"/>
      <c r="BL388" s="50"/>
      <c r="BM388" s="65"/>
      <c r="BN388" s="65"/>
      <c r="BO388" s="65"/>
      <c r="BP388" s="65"/>
      <c r="BQ388" s="65"/>
      <c r="BR388" s="65"/>
      <c r="BS388" s="65"/>
      <c r="BT388" s="65"/>
      <c r="BU388" s="65"/>
      <c r="BV388" s="65"/>
      <c r="BW388" s="65"/>
      <c r="BX388" s="65"/>
      <c r="BY388" s="65"/>
      <c r="BZ388" s="65"/>
      <c r="CA388" s="65"/>
      <c r="CB388" s="65"/>
      <c r="CC388" s="65"/>
      <c r="CD388" s="65"/>
      <c r="CE388" s="65"/>
      <c r="CF388" s="65"/>
      <c r="CG388" s="50"/>
      <c r="CH388" s="50"/>
      <c r="CI388" s="50"/>
      <c r="CJ388" s="50"/>
      <c r="CK388" s="50"/>
      <c r="CL388" s="50"/>
      <c r="CM388" s="50"/>
      <c r="CN388" s="50"/>
      <c r="CO388" s="50"/>
      <c r="CP388" s="50"/>
      <c r="CQ388" s="50"/>
      <c r="CR388" s="50"/>
      <c r="CS388" s="50"/>
      <c r="CT388" s="50"/>
      <c r="CU388" s="50"/>
      <c r="CV388" s="50"/>
      <c r="CW388" s="50"/>
      <c r="CX388" s="50"/>
      <c r="CY388" s="50"/>
      <c r="CZ388" s="50"/>
      <c r="DA388" s="29"/>
    </row>
    <row r="389" spans="1:106" s="7" customFormat="1" ht="12.75" customHeight="1">
      <c r="A389" s="56"/>
      <c r="B389" s="56"/>
      <c r="C389" s="56"/>
      <c r="D389" s="56"/>
      <c r="E389" s="56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50"/>
      <c r="AT389" s="50"/>
      <c r="AU389" s="50"/>
      <c r="AV389" s="50"/>
      <c r="AW389" s="50"/>
      <c r="AX389" s="50"/>
      <c r="AY389" s="50"/>
      <c r="AZ389" s="50"/>
      <c r="BA389" s="50"/>
      <c r="BB389" s="50"/>
      <c r="BC389" s="50"/>
      <c r="BD389" s="50"/>
      <c r="BE389" s="50"/>
      <c r="BF389" s="50"/>
      <c r="BG389" s="50"/>
      <c r="BH389" s="50"/>
      <c r="BI389" s="50"/>
      <c r="BJ389" s="50"/>
      <c r="BK389" s="50"/>
      <c r="BL389" s="50"/>
      <c r="BM389" s="65"/>
      <c r="BN389" s="65"/>
      <c r="BO389" s="65"/>
      <c r="BP389" s="65"/>
      <c r="BQ389" s="65"/>
      <c r="BR389" s="65"/>
      <c r="BS389" s="65"/>
      <c r="BT389" s="65"/>
      <c r="BU389" s="65"/>
      <c r="BV389" s="65"/>
      <c r="BW389" s="65"/>
      <c r="BX389" s="65"/>
      <c r="BY389" s="65"/>
      <c r="BZ389" s="65"/>
      <c r="CA389" s="65"/>
      <c r="CB389" s="65"/>
      <c r="CC389" s="65"/>
      <c r="CD389" s="65"/>
      <c r="CE389" s="65"/>
      <c r="CF389" s="65"/>
      <c r="CG389" s="50"/>
      <c r="CH389" s="50"/>
      <c r="CI389" s="50"/>
      <c r="CJ389" s="50"/>
      <c r="CK389" s="50"/>
      <c r="CL389" s="50"/>
      <c r="CM389" s="50"/>
      <c r="CN389" s="50"/>
      <c r="CO389" s="50"/>
      <c r="CP389" s="50"/>
      <c r="CQ389" s="50"/>
      <c r="CR389" s="50"/>
      <c r="CS389" s="50"/>
      <c r="CT389" s="50"/>
      <c r="CU389" s="50"/>
      <c r="CV389" s="50"/>
      <c r="CW389" s="50"/>
      <c r="CX389" s="50"/>
      <c r="CY389" s="50"/>
      <c r="CZ389" s="50"/>
      <c r="DA389" s="29"/>
    </row>
    <row r="390" spans="1:106" s="7" customFormat="1" ht="12.75" customHeight="1">
      <c r="A390" s="56"/>
      <c r="B390" s="56"/>
      <c r="C390" s="56"/>
      <c r="D390" s="56"/>
      <c r="E390" s="56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50"/>
      <c r="AT390" s="50"/>
      <c r="AU390" s="50"/>
      <c r="AV390" s="50"/>
      <c r="AW390" s="50"/>
      <c r="AX390" s="50"/>
      <c r="AY390" s="50"/>
      <c r="AZ390" s="50"/>
      <c r="BA390" s="50"/>
      <c r="BB390" s="50"/>
      <c r="BC390" s="50"/>
      <c r="BD390" s="50"/>
      <c r="BE390" s="50"/>
      <c r="BF390" s="50"/>
      <c r="BG390" s="50"/>
      <c r="BH390" s="50"/>
      <c r="BI390" s="50"/>
      <c r="BJ390" s="50"/>
      <c r="BK390" s="50"/>
      <c r="BL390" s="50"/>
      <c r="BM390" s="65"/>
      <c r="BN390" s="65"/>
      <c r="BO390" s="65"/>
      <c r="BP390" s="65"/>
      <c r="BQ390" s="65"/>
      <c r="BR390" s="65"/>
      <c r="BS390" s="65"/>
      <c r="BT390" s="65"/>
      <c r="BU390" s="65"/>
      <c r="BV390" s="65"/>
      <c r="BW390" s="65"/>
      <c r="BX390" s="65"/>
      <c r="BY390" s="65"/>
      <c r="BZ390" s="65"/>
      <c r="CA390" s="65"/>
      <c r="CB390" s="65"/>
      <c r="CC390" s="65"/>
      <c r="CD390" s="65"/>
      <c r="CE390" s="65"/>
      <c r="CF390" s="65"/>
      <c r="CG390" s="50"/>
      <c r="CH390" s="50"/>
      <c r="CI390" s="50"/>
      <c r="CJ390" s="50"/>
      <c r="CK390" s="50"/>
      <c r="CL390" s="50"/>
      <c r="CM390" s="50"/>
      <c r="CN390" s="50"/>
      <c r="CO390" s="50"/>
      <c r="CP390" s="50"/>
      <c r="CQ390" s="50"/>
      <c r="CR390" s="50"/>
      <c r="CS390" s="50"/>
      <c r="CT390" s="50"/>
      <c r="CU390" s="50"/>
      <c r="CV390" s="50"/>
      <c r="CW390" s="50"/>
      <c r="CX390" s="50"/>
      <c r="CY390" s="50"/>
      <c r="CZ390" s="50"/>
      <c r="DA390" s="29"/>
    </row>
    <row r="391" spans="1:106" s="30" customFormat="1" ht="12.75" customHeight="1">
      <c r="B391" s="135" t="s">
        <v>186</v>
      </c>
      <c r="C391" s="135"/>
      <c r="D391" s="135"/>
      <c r="E391" s="135"/>
      <c r="F391" s="135"/>
      <c r="G391" s="135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 s="135"/>
      <c r="AC391" s="135"/>
      <c r="AD391" s="135"/>
      <c r="AE391" s="135"/>
      <c r="AF391" s="135"/>
      <c r="AG391" s="135"/>
      <c r="AH391" s="135"/>
      <c r="AI391" s="135"/>
      <c r="AJ391" s="135"/>
      <c r="AK391" s="135"/>
      <c r="AL391" s="135"/>
      <c r="AM391" s="135"/>
      <c r="AN391" s="135"/>
      <c r="AO391" s="135"/>
      <c r="AP391" s="135"/>
      <c r="AQ391" s="135"/>
      <c r="AR391" s="135"/>
      <c r="AS391" s="135"/>
      <c r="AT391" s="135"/>
      <c r="AU391" s="135"/>
      <c r="AV391" s="135"/>
      <c r="AW391" s="135"/>
      <c r="AX391" s="135"/>
      <c r="AY391" s="135"/>
      <c r="AZ391" s="135"/>
      <c r="BA391" s="135"/>
      <c r="BB391" s="135"/>
      <c r="BC391" s="135"/>
      <c r="BD391" s="135"/>
      <c r="BE391" s="135"/>
      <c r="BF391" s="135"/>
      <c r="BG391" s="135"/>
      <c r="BH391" s="135"/>
      <c r="BI391" s="135"/>
      <c r="BJ391" s="135"/>
      <c r="BK391" s="135"/>
      <c r="BL391" s="135"/>
      <c r="BM391" s="135"/>
      <c r="BN391" s="135"/>
      <c r="BO391" s="135"/>
      <c r="BP391" s="135"/>
      <c r="BQ391" s="135"/>
      <c r="BR391" s="135"/>
      <c r="BS391" s="135"/>
      <c r="BT391" s="135"/>
      <c r="BU391" s="135"/>
      <c r="BV391" s="135"/>
      <c r="BW391" s="135"/>
      <c r="BX391" s="135"/>
      <c r="BY391" s="135"/>
      <c r="BZ391" s="135"/>
      <c r="CA391" s="135"/>
      <c r="CB391" s="135"/>
      <c r="CC391" s="135"/>
      <c r="CD391" s="135"/>
      <c r="CE391" s="135"/>
      <c r="CF391" s="135"/>
      <c r="CG391" s="135"/>
      <c r="CH391" s="135"/>
      <c r="CI391" s="135"/>
      <c r="CJ391" s="135"/>
      <c r="CK391" s="135"/>
      <c r="CL391" s="135"/>
      <c r="CM391" s="135"/>
      <c r="CN391" s="135"/>
      <c r="CO391" s="135"/>
      <c r="CP391" s="135"/>
      <c r="CQ391" s="135"/>
      <c r="CR391" s="135"/>
      <c r="CS391" s="135"/>
      <c r="CT391" s="135"/>
      <c r="CU391" s="135"/>
      <c r="CV391" s="135"/>
      <c r="CW391" s="135"/>
      <c r="CX391" s="135"/>
      <c r="CY391" s="135"/>
      <c r="CZ391" s="135"/>
      <c r="DA391" s="135"/>
    </row>
    <row r="392" spans="1:106" s="30" customFormat="1" ht="12.75" customHeight="1" thickBot="1">
      <c r="B392" s="60"/>
      <c r="C392" s="60"/>
      <c r="D392" s="60"/>
      <c r="E392" s="60"/>
      <c r="F392" s="60"/>
      <c r="G392" s="60"/>
      <c r="H392" s="60"/>
      <c r="I392" s="60"/>
      <c r="J392" s="60"/>
      <c r="K392" s="60"/>
      <c r="L392" s="60"/>
      <c r="M392" s="60"/>
      <c r="N392" s="60"/>
      <c r="O392" s="60"/>
      <c r="P392" s="60"/>
      <c r="Q392" s="60"/>
      <c r="R392" s="60"/>
      <c r="S392" s="60"/>
      <c r="T392" s="60"/>
      <c r="U392" s="60"/>
      <c r="V392" s="60"/>
      <c r="W392" s="60"/>
      <c r="X392" s="60"/>
      <c r="Y392" s="60"/>
      <c r="Z392" s="60"/>
      <c r="AA392" s="60"/>
      <c r="AB392" s="60"/>
      <c r="AC392" s="60"/>
      <c r="AD392" s="60"/>
      <c r="AE392" s="60"/>
      <c r="AF392" s="60"/>
      <c r="AG392" s="60"/>
      <c r="AH392" s="60"/>
      <c r="AI392" s="60"/>
      <c r="AJ392" s="60"/>
      <c r="AK392" s="60"/>
      <c r="AL392" s="60"/>
      <c r="AM392" s="60"/>
      <c r="AN392" s="60"/>
      <c r="AO392" s="60"/>
      <c r="AP392" s="60"/>
      <c r="AQ392" s="60"/>
      <c r="AR392" s="60"/>
      <c r="AS392" s="60"/>
      <c r="AT392" s="60"/>
      <c r="AU392" s="60"/>
      <c r="AV392" s="60"/>
      <c r="AW392" s="60"/>
      <c r="AX392" s="60"/>
      <c r="AY392" s="60"/>
      <c r="AZ392" s="60"/>
      <c r="BA392" s="60"/>
      <c r="BB392" s="60"/>
      <c r="BC392" s="60"/>
      <c r="BD392" s="60"/>
      <c r="BE392" s="60"/>
      <c r="BF392" s="60"/>
      <c r="BG392" s="60"/>
      <c r="BH392" s="60"/>
      <c r="BI392" s="60"/>
      <c r="BJ392" s="60"/>
      <c r="BK392" s="60"/>
      <c r="BL392" s="60"/>
      <c r="BM392" s="60"/>
      <c r="BN392" s="60"/>
      <c r="BO392" s="60"/>
      <c r="BP392" s="60"/>
      <c r="BQ392" s="60"/>
      <c r="BR392" s="60"/>
      <c r="BS392" s="60"/>
      <c r="BT392" s="60"/>
      <c r="BU392" s="60"/>
      <c r="BV392" s="60"/>
      <c r="BW392" s="60"/>
      <c r="BX392" s="60"/>
      <c r="BY392" s="60"/>
      <c r="BZ392" s="60"/>
      <c r="CA392" s="60"/>
      <c r="CB392" s="60"/>
      <c r="CC392" s="60"/>
      <c r="CD392" s="60"/>
      <c r="CE392" s="60"/>
      <c r="CF392" s="60"/>
      <c r="CG392" s="60"/>
      <c r="CH392" s="60"/>
      <c r="CI392" s="60"/>
      <c r="CJ392" s="60"/>
      <c r="CK392" s="60"/>
      <c r="CL392" s="60"/>
      <c r="CM392" s="60"/>
      <c r="CN392" s="60"/>
      <c r="CO392" s="60"/>
      <c r="CP392" s="60"/>
      <c r="CQ392" s="60"/>
      <c r="CR392" s="60"/>
      <c r="CS392" s="60"/>
      <c r="CT392" s="60"/>
      <c r="CU392" s="60"/>
      <c r="CV392" s="60"/>
      <c r="CW392" s="60"/>
      <c r="CX392" s="60"/>
      <c r="CY392" s="60"/>
      <c r="CZ392" s="60"/>
      <c r="DA392" s="60"/>
    </row>
    <row r="393" spans="1:106" ht="12.75" customHeight="1">
      <c r="A393" s="193" t="s">
        <v>45</v>
      </c>
      <c r="B393" s="193"/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284" t="s">
        <v>194</v>
      </c>
      <c r="X393" s="285"/>
      <c r="Y393" s="285"/>
      <c r="Z393" s="285"/>
      <c r="AA393" s="285"/>
      <c r="AB393" s="285"/>
      <c r="AC393" s="285"/>
      <c r="AD393" s="285"/>
      <c r="AE393" s="285"/>
      <c r="AF393" s="285"/>
      <c r="AG393" s="285"/>
      <c r="AH393" s="285"/>
      <c r="AI393" s="285"/>
      <c r="AJ393" s="286"/>
      <c r="AK393" s="288">
        <v>2024</v>
      </c>
      <c r="AL393" s="289"/>
      <c r="AM393" s="289"/>
      <c r="AN393" s="289"/>
      <c r="AO393" s="289"/>
      <c r="AP393" s="289"/>
      <c r="AQ393" s="289"/>
      <c r="AR393" s="289"/>
      <c r="AS393" s="289"/>
      <c r="AT393" s="289"/>
      <c r="AU393" s="289"/>
      <c r="AV393" s="289"/>
      <c r="AW393" s="289"/>
      <c r="AX393" s="289"/>
      <c r="AY393" s="289"/>
      <c r="AZ393" s="289"/>
      <c r="BA393" s="289"/>
      <c r="BB393" s="289"/>
      <c r="BC393" s="289"/>
      <c r="BD393" s="289"/>
      <c r="BE393" s="290"/>
      <c r="BF393" s="284" t="s">
        <v>196</v>
      </c>
      <c r="BG393" s="285"/>
      <c r="BH393" s="285"/>
      <c r="BI393" s="285"/>
      <c r="BJ393" s="285"/>
      <c r="BK393" s="285"/>
      <c r="BL393" s="285"/>
      <c r="BM393" s="285"/>
      <c r="BN393" s="285"/>
      <c r="BO393" s="285"/>
      <c r="BP393" s="285"/>
      <c r="BQ393" s="285"/>
      <c r="BR393" s="285"/>
      <c r="BS393" s="286"/>
      <c r="BT393" s="284" t="s">
        <v>148</v>
      </c>
      <c r="BU393" s="285"/>
      <c r="BV393" s="285"/>
      <c r="BW393" s="285"/>
      <c r="BX393" s="285"/>
      <c r="BY393" s="285"/>
      <c r="BZ393" s="285"/>
      <c r="CA393" s="285"/>
      <c r="CB393" s="285"/>
      <c r="CC393" s="285"/>
      <c r="CD393" s="285"/>
      <c r="CE393" s="285"/>
      <c r="CF393" s="285"/>
      <c r="CG393" s="286"/>
      <c r="CH393" s="284" t="s">
        <v>197</v>
      </c>
      <c r="CI393" s="285"/>
      <c r="CJ393" s="285"/>
      <c r="CK393" s="285"/>
      <c r="CL393" s="285"/>
      <c r="CM393" s="285"/>
      <c r="CN393" s="285"/>
      <c r="CO393" s="285"/>
      <c r="CP393" s="285"/>
      <c r="CQ393" s="285"/>
      <c r="CR393" s="285"/>
      <c r="CS393" s="285"/>
      <c r="CT393" s="285"/>
      <c r="CU393" s="287"/>
      <c r="CV393" s="2"/>
      <c r="CW393" s="2"/>
      <c r="CX393" s="2"/>
      <c r="CY393" s="2"/>
      <c r="CZ393" s="2"/>
      <c r="DA393" s="2"/>
      <c r="DB393" s="2"/>
    </row>
    <row r="394" spans="1:106" ht="27.6" customHeight="1">
      <c r="A394" s="194"/>
      <c r="B394" s="190"/>
      <c r="C394" s="190"/>
      <c r="D394" s="190"/>
      <c r="E394" s="190"/>
      <c r="F394" s="190"/>
      <c r="G394" s="190"/>
      <c r="H394" s="190"/>
      <c r="I394" s="190"/>
      <c r="J394" s="190"/>
      <c r="K394" s="190"/>
      <c r="L394" s="190"/>
      <c r="M394" s="190"/>
      <c r="N394" s="190"/>
      <c r="O394" s="190"/>
      <c r="P394" s="190"/>
      <c r="Q394" s="190"/>
      <c r="R394" s="190"/>
      <c r="S394" s="190"/>
      <c r="T394" s="190"/>
      <c r="U394" s="190"/>
      <c r="V394" s="196"/>
      <c r="W394" s="192" t="s">
        <v>51</v>
      </c>
      <c r="X394" s="192"/>
      <c r="Y394" s="192"/>
      <c r="Z394" s="192"/>
      <c r="AA394" s="192"/>
      <c r="AB394" s="192"/>
      <c r="AC394" s="192"/>
      <c r="AD394" s="192" t="s">
        <v>26</v>
      </c>
      <c r="AE394" s="192"/>
      <c r="AF394" s="192"/>
      <c r="AG394" s="192"/>
      <c r="AH394" s="192"/>
      <c r="AI394" s="192"/>
      <c r="AJ394" s="192"/>
      <c r="AK394" s="192" t="s">
        <v>51</v>
      </c>
      <c r="AL394" s="192"/>
      <c r="AM394" s="192"/>
      <c r="AN394" s="192"/>
      <c r="AO394" s="192"/>
      <c r="AP394" s="192"/>
      <c r="AQ394" s="192"/>
      <c r="AR394" s="192"/>
      <c r="AS394" s="192"/>
      <c r="AT394" s="192"/>
      <c r="AU394" s="192"/>
      <c r="AV394" s="192"/>
      <c r="AW394" s="192"/>
      <c r="AX394" s="192"/>
      <c r="AY394" s="192" t="s">
        <v>26</v>
      </c>
      <c r="AZ394" s="192"/>
      <c r="BA394" s="192"/>
      <c r="BB394" s="192"/>
      <c r="BC394" s="192"/>
      <c r="BD394" s="192"/>
      <c r="BE394" s="192"/>
      <c r="BF394" s="192" t="s">
        <v>51</v>
      </c>
      <c r="BG394" s="192"/>
      <c r="BH394" s="192"/>
      <c r="BI394" s="192"/>
      <c r="BJ394" s="192"/>
      <c r="BK394" s="192"/>
      <c r="BL394" s="192"/>
      <c r="BM394" s="192" t="s">
        <v>26</v>
      </c>
      <c r="BN394" s="192"/>
      <c r="BO394" s="192"/>
      <c r="BP394" s="192"/>
      <c r="BQ394" s="192"/>
      <c r="BR394" s="192"/>
      <c r="BS394" s="192"/>
      <c r="BT394" s="192" t="s">
        <v>51</v>
      </c>
      <c r="BU394" s="192"/>
      <c r="BV394" s="192"/>
      <c r="BW394" s="192"/>
      <c r="BX394" s="192"/>
      <c r="BY394" s="192"/>
      <c r="BZ394" s="192"/>
      <c r="CA394" s="192" t="s">
        <v>26</v>
      </c>
      <c r="CB394" s="192"/>
      <c r="CC394" s="192"/>
      <c r="CD394" s="192"/>
      <c r="CE394" s="192"/>
      <c r="CF394" s="192"/>
      <c r="CG394" s="192"/>
      <c r="CH394" s="192" t="s">
        <v>51</v>
      </c>
      <c r="CI394" s="192"/>
      <c r="CJ394" s="192"/>
      <c r="CK394" s="192"/>
      <c r="CL394" s="192"/>
      <c r="CM394" s="192"/>
      <c r="CN394" s="192"/>
      <c r="CO394" s="188" t="s">
        <v>26</v>
      </c>
      <c r="CP394" s="188"/>
      <c r="CQ394" s="188"/>
      <c r="CR394" s="188"/>
      <c r="CS394" s="188"/>
      <c r="CT394" s="188"/>
      <c r="CU394" s="188"/>
      <c r="CV394" s="2"/>
      <c r="CW394" s="2"/>
      <c r="CX394" s="2"/>
      <c r="CY394" s="2"/>
      <c r="CZ394" s="2"/>
      <c r="DA394" s="2"/>
      <c r="DB394" s="2"/>
    </row>
    <row r="395" spans="1:106" ht="12.75" customHeight="1">
      <c r="A395" s="283">
        <v>1</v>
      </c>
      <c r="B395" s="70"/>
      <c r="C395" s="70"/>
      <c r="D395" s="70"/>
      <c r="E395" s="70"/>
      <c r="F395" s="70"/>
      <c r="G395" s="70"/>
      <c r="H395" s="70"/>
      <c r="I395" s="70"/>
      <c r="J395" s="70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172">
        <v>2</v>
      </c>
      <c r="X395" s="172"/>
      <c r="Y395" s="172"/>
      <c r="Z395" s="172"/>
      <c r="AA395" s="172"/>
      <c r="AB395" s="172"/>
      <c r="AC395" s="172"/>
      <c r="AD395" s="172">
        <v>3</v>
      </c>
      <c r="AE395" s="172"/>
      <c r="AF395" s="172"/>
      <c r="AG395" s="172"/>
      <c r="AH395" s="172"/>
      <c r="AI395" s="172"/>
      <c r="AJ395" s="172"/>
      <c r="AK395" s="172">
        <v>4</v>
      </c>
      <c r="AL395" s="172"/>
      <c r="AM395" s="172"/>
      <c r="AN395" s="172"/>
      <c r="AO395" s="172"/>
      <c r="AP395" s="172"/>
      <c r="AQ395" s="172"/>
      <c r="AR395" s="172">
        <v>5</v>
      </c>
      <c r="AS395" s="172"/>
      <c r="AT395" s="172"/>
      <c r="AU395" s="172"/>
      <c r="AV395" s="172"/>
      <c r="AW395" s="172"/>
      <c r="AX395" s="172"/>
      <c r="AY395" s="172">
        <v>6</v>
      </c>
      <c r="AZ395" s="172"/>
      <c r="BA395" s="172"/>
      <c r="BB395" s="172"/>
      <c r="BC395" s="172"/>
      <c r="BD395" s="172"/>
      <c r="BE395" s="172"/>
      <c r="BF395" s="172">
        <v>7</v>
      </c>
      <c r="BG395" s="172"/>
      <c r="BH395" s="172"/>
      <c r="BI395" s="172"/>
      <c r="BJ395" s="172"/>
      <c r="BK395" s="172"/>
      <c r="BL395" s="172"/>
      <c r="BM395" s="172">
        <v>8</v>
      </c>
      <c r="BN395" s="172"/>
      <c r="BO395" s="172"/>
      <c r="BP395" s="172"/>
      <c r="BQ395" s="172"/>
      <c r="BR395" s="172"/>
      <c r="BS395" s="172"/>
      <c r="BT395" s="172">
        <v>9</v>
      </c>
      <c r="BU395" s="172"/>
      <c r="BV395" s="172"/>
      <c r="BW395" s="172"/>
      <c r="BX395" s="172"/>
      <c r="BY395" s="172"/>
      <c r="BZ395" s="172"/>
      <c r="CA395" s="172">
        <v>10</v>
      </c>
      <c r="CB395" s="172"/>
      <c r="CC395" s="172"/>
      <c r="CD395" s="172"/>
      <c r="CE395" s="172"/>
      <c r="CF395" s="172"/>
      <c r="CG395" s="172"/>
      <c r="CH395" s="172">
        <v>11</v>
      </c>
      <c r="CI395" s="172"/>
      <c r="CJ395" s="172"/>
      <c r="CK395" s="172"/>
      <c r="CL395" s="172"/>
      <c r="CM395" s="172"/>
      <c r="CN395" s="172"/>
      <c r="CO395" s="172">
        <v>12</v>
      </c>
      <c r="CP395" s="172"/>
      <c r="CQ395" s="172"/>
      <c r="CR395" s="172"/>
      <c r="CS395" s="172"/>
      <c r="CT395" s="172"/>
      <c r="CU395" s="282"/>
      <c r="CV395" s="2"/>
      <c r="CW395" s="2"/>
      <c r="CX395" s="2"/>
      <c r="CY395" s="2"/>
      <c r="CZ395" s="2"/>
      <c r="DA395" s="2"/>
      <c r="DB395" s="2"/>
    </row>
    <row r="396" spans="1:106" s="31" customFormat="1" ht="12.75" hidden="1" customHeight="1">
      <c r="A396" s="279" t="s">
        <v>93</v>
      </c>
      <c r="B396" s="280"/>
      <c r="C396" s="280"/>
      <c r="D396" s="280"/>
      <c r="E396" s="280"/>
      <c r="F396" s="280"/>
      <c r="G396" s="280"/>
      <c r="H396" s="280"/>
      <c r="I396" s="280"/>
      <c r="J396" s="280"/>
      <c r="K396" s="280"/>
      <c r="L396" s="280"/>
      <c r="M396" s="280"/>
      <c r="N396" s="280"/>
      <c r="O396" s="280"/>
      <c r="P396" s="280"/>
      <c r="Q396" s="280"/>
      <c r="R396" s="280"/>
      <c r="S396" s="280"/>
      <c r="T396" s="280"/>
      <c r="U396" s="280"/>
      <c r="V396" s="280"/>
      <c r="W396" s="281"/>
      <c r="X396" s="281"/>
      <c r="Y396" s="281"/>
      <c r="Z396" s="281"/>
      <c r="AA396" s="281"/>
      <c r="AB396" s="281"/>
      <c r="AC396" s="281"/>
      <c r="AD396" s="249"/>
      <c r="AE396" s="249"/>
      <c r="AF396" s="249"/>
      <c r="AG396" s="249"/>
      <c r="AH396" s="249"/>
      <c r="AI396" s="249"/>
      <c r="AJ396" s="249"/>
      <c r="AK396" s="281"/>
      <c r="AL396" s="281"/>
      <c r="AM396" s="281"/>
      <c r="AN396" s="281"/>
      <c r="AO396" s="281"/>
      <c r="AP396" s="281"/>
      <c r="AQ396" s="281"/>
      <c r="AR396" s="281"/>
      <c r="AS396" s="281"/>
      <c r="AT396" s="281"/>
      <c r="AU396" s="281"/>
      <c r="AV396" s="281"/>
      <c r="AW396" s="281"/>
      <c r="AX396" s="281"/>
      <c r="AY396" s="249"/>
      <c r="AZ396" s="249"/>
      <c r="BA396" s="249"/>
      <c r="BB396" s="249"/>
      <c r="BC396" s="249"/>
      <c r="BD396" s="249"/>
      <c r="BE396" s="249"/>
      <c r="BF396" s="281"/>
      <c r="BG396" s="281"/>
      <c r="BH396" s="281"/>
      <c r="BI396" s="281"/>
      <c r="BJ396" s="281"/>
      <c r="BK396" s="281"/>
      <c r="BL396" s="281"/>
      <c r="BM396" s="249"/>
      <c r="BN396" s="249"/>
      <c r="BO396" s="249"/>
      <c r="BP396" s="249"/>
      <c r="BQ396" s="249"/>
      <c r="BR396" s="249"/>
      <c r="BS396" s="249"/>
      <c r="BT396" s="281"/>
      <c r="BU396" s="281"/>
      <c r="BV396" s="281"/>
      <c r="BW396" s="281"/>
      <c r="BX396" s="281"/>
      <c r="BY396" s="281"/>
      <c r="BZ396" s="281"/>
      <c r="CA396" s="249"/>
      <c r="CB396" s="249"/>
      <c r="CC396" s="249"/>
      <c r="CD396" s="249"/>
      <c r="CE396" s="249"/>
      <c r="CF396" s="249"/>
      <c r="CG396" s="249"/>
      <c r="CH396" s="281"/>
      <c r="CI396" s="281"/>
      <c r="CJ396" s="281"/>
      <c r="CK396" s="281"/>
      <c r="CL396" s="281"/>
      <c r="CM396" s="281"/>
      <c r="CN396" s="281"/>
      <c r="CO396" s="249"/>
      <c r="CP396" s="249"/>
      <c r="CQ396" s="249"/>
      <c r="CR396" s="249"/>
      <c r="CS396" s="249"/>
      <c r="CT396" s="249"/>
      <c r="CU396" s="250"/>
    </row>
    <row r="397" spans="1:106" ht="12.75" hidden="1" customHeight="1">
      <c r="A397" s="278" t="s">
        <v>94</v>
      </c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4"/>
      <c r="X397" s="74"/>
      <c r="Y397" s="74"/>
      <c r="Z397" s="74"/>
      <c r="AA397" s="74"/>
      <c r="AB397" s="74"/>
      <c r="AC397" s="74"/>
      <c r="AD397" s="79"/>
      <c r="AE397" s="79"/>
      <c r="AF397" s="79"/>
      <c r="AG397" s="79"/>
      <c r="AH397" s="79"/>
      <c r="AI397" s="79"/>
      <c r="AJ397" s="79"/>
      <c r="AK397" s="74"/>
      <c r="AL397" s="74"/>
      <c r="AM397" s="74"/>
      <c r="AN397" s="74"/>
      <c r="AO397" s="74"/>
      <c r="AP397" s="74"/>
      <c r="AQ397" s="74"/>
      <c r="AR397" s="74"/>
      <c r="AS397" s="74"/>
      <c r="AT397" s="74"/>
      <c r="AU397" s="74"/>
      <c r="AV397" s="74"/>
      <c r="AW397" s="74"/>
      <c r="AX397" s="74"/>
      <c r="AY397" s="79"/>
      <c r="AZ397" s="79"/>
      <c r="BA397" s="79"/>
      <c r="BB397" s="79"/>
      <c r="BC397" s="79"/>
      <c r="BD397" s="79"/>
      <c r="BE397" s="79"/>
      <c r="BF397" s="74"/>
      <c r="BG397" s="74"/>
      <c r="BH397" s="74"/>
      <c r="BI397" s="74"/>
      <c r="BJ397" s="74"/>
      <c r="BK397" s="74"/>
      <c r="BL397" s="74"/>
      <c r="BM397" s="79"/>
      <c r="BN397" s="79"/>
      <c r="BO397" s="79"/>
      <c r="BP397" s="79"/>
      <c r="BQ397" s="79"/>
      <c r="BR397" s="79"/>
      <c r="BS397" s="79"/>
      <c r="BT397" s="74"/>
      <c r="BU397" s="74"/>
      <c r="BV397" s="74"/>
      <c r="BW397" s="74"/>
      <c r="BX397" s="74"/>
      <c r="BY397" s="74"/>
      <c r="BZ397" s="74"/>
      <c r="CA397" s="79"/>
      <c r="CB397" s="79"/>
      <c r="CC397" s="79"/>
      <c r="CD397" s="79"/>
      <c r="CE397" s="79"/>
      <c r="CF397" s="79"/>
      <c r="CG397" s="79"/>
      <c r="CH397" s="74"/>
      <c r="CI397" s="74"/>
      <c r="CJ397" s="74"/>
      <c r="CK397" s="74"/>
      <c r="CL397" s="74"/>
      <c r="CM397" s="74"/>
      <c r="CN397" s="74"/>
      <c r="CO397" s="79"/>
      <c r="CP397" s="79"/>
      <c r="CQ397" s="79"/>
      <c r="CR397" s="79"/>
      <c r="CS397" s="79"/>
      <c r="CT397" s="79"/>
      <c r="CU397" s="277"/>
      <c r="CV397" s="2"/>
      <c r="CW397" s="2"/>
      <c r="CX397" s="2"/>
      <c r="CY397" s="2"/>
      <c r="CZ397" s="2"/>
      <c r="DA397" s="2"/>
      <c r="DB397" s="2"/>
    </row>
    <row r="398" spans="1:106" ht="12.75" hidden="1" customHeight="1">
      <c r="A398" s="278" t="s">
        <v>95</v>
      </c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4"/>
      <c r="X398" s="74"/>
      <c r="Y398" s="74"/>
      <c r="Z398" s="74"/>
      <c r="AA398" s="74"/>
      <c r="AB398" s="74"/>
      <c r="AC398" s="74"/>
      <c r="AD398" s="79"/>
      <c r="AE398" s="79"/>
      <c r="AF398" s="79"/>
      <c r="AG398" s="79"/>
      <c r="AH398" s="79"/>
      <c r="AI398" s="79"/>
      <c r="AJ398" s="79"/>
      <c r="AK398" s="74"/>
      <c r="AL398" s="74"/>
      <c r="AM398" s="74"/>
      <c r="AN398" s="74"/>
      <c r="AO398" s="74"/>
      <c r="AP398" s="74"/>
      <c r="AQ398" s="74"/>
      <c r="AR398" s="74"/>
      <c r="AS398" s="74"/>
      <c r="AT398" s="74"/>
      <c r="AU398" s="74"/>
      <c r="AV398" s="74"/>
      <c r="AW398" s="74"/>
      <c r="AX398" s="74"/>
      <c r="AY398" s="79"/>
      <c r="AZ398" s="79"/>
      <c r="BA398" s="79"/>
      <c r="BB398" s="79"/>
      <c r="BC398" s="79"/>
      <c r="BD398" s="79"/>
      <c r="BE398" s="79"/>
      <c r="BF398" s="79"/>
      <c r="BG398" s="79"/>
      <c r="BH398" s="79"/>
      <c r="BI398" s="79"/>
      <c r="BJ398" s="79"/>
      <c r="BK398" s="79"/>
      <c r="BL398" s="79"/>
      <c r="BM398" s="79"/>
      <c r="BN398" s="79"/>
      <c r="BO398" s="79"/>
      <c r="BP398" s="79"/>
      <c r="BQ398" s="79"/>
      <c r="BR398" s="79"/>
      <c r="BS398" s="79"/>
      <c r="BT398" s="79"/>
      <c r="BU398" s="79"/>
      <c r="BV398" s="79"/>
      <c r="BW398" s="79"/>
      <c r="BX398" s="79"/>
      <c r="BY398" s="79"/>
      <c r="BZ398" s="79"/>
      <c r="CA398" s="79"/>
      <c r="CB398" s="79"/>
      <c r="CC398" s="79"/>
      <c r="CD398" s="79"/>
      <c r="CE398" s="79"/>
      <c r="CF398" s="79"/>
      <c r="CG398" s="79"/>
      <c r="CH398" s="79"/>
      <c r="CI398" s="79"/>
      <c r="CJ398" s="79"/>
      <c r="CK398" s="79"/>
      <c r="CL398" s="79"/>
      <c r="CM398" s="79"/>
      <c r="CN398" s="79"/>
      <c r="CO398" s="79"/>
      <c r="CP398" s="79"/>
      <c r="CQ398" s="79"/>
      <c r="CR398" s="79"/>
      <c r="CS398" s="79"/>
      <c r="CT398" s="79"/>
      <c r="CU398" s="277"/>
      <c r="CV398" s="2"/>
      <c r="CW398" s="2"/>
      <c r="CX398" s="2"/>
      <c r="CY398" s="2"/>
      <c r="CZ398" s="2"/>
      <c r="DA398" s="2"/>
      <c r="DB398" s="2"/>
    </row>
    <row r="399" spans="1:106" s="7" customFormat="1" ht="12.75" hidden="1" customHeight="1">
      <c r="A399" s="278" t="s">
        <v>96</v>
      </c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4"/>
      <c r="X399" s="74"/>
      <c r="Y399" s="74"/>
      <c r="Z399" s="74"/>
      <c r="AA399" s="74"/>
      <c r="AB399" s="74"/>
      <c r="AC399" s="74"/>
      <c r="AD399" s="79"/>
      <c r="AE399" s="79"/>
      <c r="AF399" s="79"/>
      <c r="AG399" s="79"/>
      <c r="AH399" s="79"/>
      <c r="AI399" s="79"/>
      <c r="AJ399" s="79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9"/>
      <c r="AZ399" s="79"/>
      <c r="BA399" s="79"/>
      <c r="BB399" s="79"/>
      <c r="BC399" s="79"/>
      <c r="BD399" s="79"/>
      <c r="BE399" s="79"/>
      <c r="BF399" s="79"/>
      <c r="BG399" s="79"/>
      <c r="BH399" s="79"/>
      <c r="BI399" s="79"/>
      <c r="BJ399" s="79"/>
      <c r="BK399" s="79"/>
      <c r="BL399" s="79"/>
      <c r="BM399" s="79"/>
      <c r="BN399" s="79"/>
      <c r="BO399" s="79"/>
      <c r="BP399" s="79"/>
      <c r="BQ399" s="79"/>
      <c r="BR399" s="79"/>
      <c r="BS399" s="79"/>
      <c r="BT399" s="79"/>
      <c r="BU399" s="79"/>
      <c r="BV399" s="79"/>
      <c r="BW399" s="79"/>
      <c r="BX399" s="79"/>
      <c r="BY399" s="79"/>
      <c r="BZ399" s="79"/>
      <c r="CA399" s="79"/>
      <c r="CB399" s="79"/>
      <c r="CC399" s="79"/>
      <c r="CD399" s="79"/>
      <c r="CE399" s="79"/>
      <c r="CF399" s="79"/>
      <c r="CG399" s="79"/>
      <c r="CH399" s="79"/>
      <c r="CI399" s="79"/>
      <c r="CJ399" s="79"/>
      <c r="CK399" s="79"/>
      <c r="CL399" s="79"/>
      <c r="CM399" s="79"/>
      <c r="CN399" s="79"/>
      <c r="CO399" s="79"/>
      <c r="CP399" s="79"/>
      <c r="CQ399" s="79"/>
      <c r="CR399" s="79"/>
      <c r="CS399" s="79"/>
      <c r="CT399" s="79"/>
      <c r="CU399" s="277"/>
    </row>
    <row r="400" spans="1:106" s="7" customFormat="1" ht="12.75" hidden="1" customHeight="1">
      <c r="A400" s="278" t="s">
        <v>97</v>
      </c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4"/>
      <c r="X400" s="74"/>
      <c r="Y400" s="74"/>
      <c r="Z400" s="74"/>
      <c r="AA400" s="74"/>
      <c r="AB400" s="74"/>
      <c r="AC400" s="74"/>
      <c r="AD400" s="79"/>
      <c r="AE400" s="79"/>
      <c r="AF400" s="79"/>
      <c r="AG400" s="79"/>
      <c r="AH400" s="79"/>
      <c r="AI400" s="79"/>
      <c r="AJ400" s="79"/>
      <c r="AK400" s="79"/>
      <c r="AL400" s="79"/>
      <c r="AM400" s="79"/>
      <c r="AN400" s="79"/>
      <c r="AO400" s="79"/>
      <c r="AP400" s="79"/>
      <c r="AQ400" s="79"/>
      <c r="AR400" s="79"/>
      <c r="AS400" s="79"/>
      <c r="AT400" s="79"/>
      <c r="AU400" s="79"/>
      <c r="AV400" s="79"/>
      <c r="AW400" s="79"/>
      <c r="AX400" s="79"/>
      <c r="AY400" s="79"/>
      <c r="AZ400" s="79"/>
      <c r="BA400" s="79"/>
      <c r="BB400" s="79"/>
      <c r="BC400" s="79"/>
      <c r="BD400" s="79"/>
      <c r="BE400" s="79"/>
      <c r="BF400" s="79"/>
      <c r="BG400" s="79"/>
      <c r="BH400" s="79"/>
      <c r="BI400" s="79"/>
      <c r="BJ400" s="79"/>
      <c r="BK400" s="79"/>
      <c r="BL400" s="79"/>
      <c r="BM400" s="79"/>
      <c r="BN400" s="79"/>
      <c r="BO400" s="79"/>
      <c r="BP400" s="79"/>
      <c r="BQ400" s="79"/>
      <c r="BR400" s="79"/>
      <c r="BS400" s="79"/>
      <c r="BT400" s="79"/>
      <c r="BU400" s="79"/>
      <c r="BV400" s="79"/>
      <c r="BW400" s="79"/>
      <c r="BX400" s="79"/>
      <c r="BY400" s="79"/>
      <c r="BZ400" s="79"/>
      <c r="CA400" s="79"/>
      <c r="CB400" s="79"/>
      <c r="CC400" s="79"/>
      <c r="CD400" s="79"/>
      <c r="CE400" s="79"/>
      <c r="CF400" s="79"/>
      <c r="CG400" s="79"/>
      <c r="CH400" s="79"/>
      <c r="CI400" s="79"/>
      <c r="CJ400" s="79"/>
      <c r="CK400" s="79"/>
      <c r="CL400" s="79"/>
      <c r="CM400" s="79"/>
      <c r="CN400" s="79"/>
      <c r="CO400" s="79"/>
      <c r="CP400" s="79"/>
      <c r="CQ400" s="79"/>
      <c r="CR400" s="79"/>
      <c r="CS400" s="79"/>
      <c r="CT400" s="79"/>
      <c r="CU400" s="277"/>
    </row>
    <row r="401" spans="1:106" s="7" customFormat="1" ht="12.75" hidden="1" customHeight="1">
      <c r="A401" s="278" t="s">
        <v>98</v>
      </c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4"/>
      <c r="X401" s="74"/>
      <c r="Y401" s="74"/>
      <c r="Z401" s="74"/>
      <c r="AA401" s="74"/>
      <c r="AB401" s="74"/>
      <c r="AC401" s="74"/>
      <c r="AD401" s="79"/>
      <c r="AE401" s="79"/>
      <c r="AF401" s="79"/>
      <c r="AG401" s="79"/>
      <c r="AH401" s="79"/>
      <c r="AI401" s="79"/>
      <c r="AJ401" s="79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9"/>
      <c r="AZ401" s="79"/>
      <c r="BA401" s="79"/>
      <c r="BB401" s="79"/>
      <c r="BC401" s="79"/>
      <c r="BD401" s="79"/>
      <c r="BE401" s="79"/>
      <c r="BF401" s="74"/>
      <c r="BG401" s="74"/>
      <c r="BH401" s="74"/>
      <c r="BI401" s="74"/>
      <c r="BJ401" s="74"/>
      <c r="BK401" s="74"/>
      <c r="BL401" s="74"/>
      <c r="BM401" s="79"/>
      <c r="BN401" s="79"/>
      <c r="BO401" s="79"/>
      <c r="BP401" s="79"/>
      <c r="BQ401" s="79"/>
      <c r="BR401" s="79"/>
      <c r="BS401" s="79"/>
      <c r="BT401" s="74"/>
      <c r="BU401" s="74"/>
      <c r="BV401" s="74"/>
      <c r="BW401" s="74"/>
      <c r="BX401" s="74"/>
      <c r="BY401" s="74"/>
      <c r="BZ401" s="74"/>
      <c r="CA401" s="79"/>
      <c r="CB401" s="79"/>
      <c r="CC401" s="79"/>
      <c r="CD401" s="79"/>
      <c r="CE401" s="79"/>
      <c r="CF401" s="79"/>
      <c r="CG401" s="79"/>
      <c r="CH401" s="74"/>
      <c r="CI401" s="74"/>
      <c r="CJ401" s="74"/>
      <c r="CK401" s="74"/>
      <c r="CL401" s="74"/>
      <c r="CM401" s="74"/>
      <c r="CN401" s="74"/>
      <c r="CO401" s="79"/>
      <c r="CP401" s="79"/>
      <c r="CQ401" s="79"/>
      <c r="CR401" s="79"/>
      <c r="CS401" s="79"/>
      <c r="CT401" s="79"/>
      <c r="CU401" s="277"/>
    </row>
    <row r="402" spans="1:106" ht="12.75" hidden="1" customHeight="1">
      <c r="A402" s="278" t="s">
        <v>99</v>
      </c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4"/>
      <c r="X402" s="74"/>
      <c r="Y402" s="74"/>
      <c r="Z402" s="74"/>
      <c r="AA402" s="74"/>
      <c r="AB402" s="74"/>
      <c r="AC402" s="74"/>
      <c r="AD402" s="79"/>
      <c r="AE402" s="79"/>
      <c r="AF402" s="79"/>
      <c r="AG402" s="79"/>
      <c r="AH402" s="79"/>
      <c r="AI402" s="79"/>
      <c r="AJ402" s="79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9"/>
      <c r="AZ402" s="79"/>
      <c r="BA402" s="79"/>
      <c r="BB402" s="79"/>
      <c r="BC402" s="79"/>
      <c r="BD402" s="79"/>
      <c r="BE402" s="79"/>
      <c r="BF402" s="74"/>
      <c r="BG402" s="74"/>
      <c r="BH402" s="74"/>
      <c r="BI402" s="74"/>
      <c r="BJ402" s="74"/>
      <c r="BK402" s="74"/>
      <c r="BL402" s="74"/>
      <c r="BM402" s="79"/>
      <c r="BN402" s="79"/>
      <c r="BO402" s="79"/>
      <c r="BP402" s="79"/>
      <c r="BQ402" s="79"/>
      <c r="BR402" s="79"/>
      <c r="BS402" s="79"/>
      <c r="BT402" s="74"/>
      <c r="BU402" s="74"/>
      <c r="BV402" s="74"/>
      <c r="BW402" s="74"/>
      <c r="BX402" s="74"/>
      <c r="BY402" s="74"/>
      <c r="BZ402" s="74"/>
      <c r="CA402" s="79"/>
      <c r="CB402" s="79"/>
      <c r="CC402" s="79"/>
      <c r="CD402" s="79"/>
      <c r="CE402" s="79"/>
      <c r="CF402" s="79"/>
      <c r="CG402" s="79"/>
      <c r="CH402" s="74"/>
      <c r="CI402" s="74"/>
      <c r="CJ402" s="74"/>
      <c r="CK402" s="74"/>
      <c r="CL402" s="74"/>
      <c r="CM402" s="74"/>
      <c r="CN402" s="74"/>
      <c r="CO402" s="79"/>
      <c r="CP402" s="79"/>
      <c r="CQ402" s="79"/>
      <c r="CR402" s="79"/>
      <c r="CS402" s="79"/>
      <c r="CT402" s="79"/>
      <c r="CU402" s="277"/>
      <c r="CV402" s="2"/>
      <c r="CW402" s="2"/>
      <c r="CX402" s="2"/>
      <c r="CY402" s="2"/>
      <c r="CZ402" s="2"/>
      <c r="DA402" s="2"/>
      <c r="DB402" s="2"/>
    </row>
    <row r="403" spans="1:106" s="7" customFormat="1" ht="12.75" hidden="1" customHeight="1">
      <c r="A403" s="278" t="s">
        <v>95</v>
      </c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4"/>
      <c r="X403" s="74"/>
      <c r="Y403" s="74"/>
      <c r="Z403" s="74"/>
      <c r="AA403" s="74"/>
      <c r="AB403" s="74"/>
      <c r="AC403" s="74"/>
      <c r="AD403" s="79"/>
      <c r="AE403" s="79"/>
      <c r="AF403" s="79"/>
      <c r="AG403" s="79"/>
      <c r="AH403" s="79"/>
      <c r="AI403" s="79"/>
      <c r="AJ403" s="79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9"/>
      <c r="AZ403" s="79"/>
      <c r="BA403" s="79"/>
      <c r="BB403" s="79"/>
      <c r="BC403" s="79"/>
      <c r="BD403" s="79"/>
      <c r="BE403" s="79"/>
      <c r="BF403" s="79"/>
      <c r="BG403" s="79"/>
      <c r="BH403" s="79"/>
      <c r="BI403" s="79"/>
      <c r="BJ403" s="79"/>
      <c r="BK403" s="79"/>
      <c r="BL403" s="79"/>
      <c r="BM403" s="79"/>
      <c r="BN403" s="79"/>
      <c r="BO403" s="79"/>
      <c r="BP403" s="79"/>
      <c r="BQ403" s="79"/>
      <c r="BR403" s="79"/>
      <c r="BS403" s="79"/>
      <c r="BT403" s="79"/>
      <c r="BU403" s="79"/>
      <c r="BV403" s="79"/>
      <c r="BW403" s="79"/>
      <c r="BX403" s="79"/>
      <c r="BY403" s="79"/>
      <c r="BZ403" s="79"/>
      <c r="CA403" s="79"/>
      <c r="CB403" s="79"/>
      <c r="CC403" s="79"/>
      <c r="CD403" s="79"/>
      <c r="CE403" s="79"/>
      <c r="CF403" s="79"/>
      <c r="CG403" s="79"/>
      <c r="CH403" s="79"/>
      <c r="CI403" s="79"/>
      <c r="CJ403" s="79"/>
      <c r="CK403" s="79"/>
      <c r="CL403" s="79"/>
      <c r="CM403" s="79"/>
      <c r="CN403" s="79"/>
      <c r="CO403" s="79"/>
      <c r="CP403" s="79"/>
      <c r="CQ403" s="79"/>
      <c r="CR403" s="79"/>
      <c r="CS403" s="79"/>
      <c r="CT403" s="79"/>
      <c r="CU403" s="277"/>
    </row>
    <row r="404" spans="1:106" s="7" customFormat="1" ht="12.75" hidden="1" customHeight="1">
      <c r="A404" s="278" t="s">
        <v>96</v>
      </c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4"/>
      <c r="X404" s="74"/>
      <c r="Y404" s="74"/>
      <c r="Z404" s="74"/>
      <c r="AA404" s="74"/>
      <c r="AB404" s="74"/>
      <c r="AC404" s="74"/>
      <c r="AD404" s="79"/>
      <c r="AE404" s="79"/>
      <c r="AF404" s="79"/>
      <c r="AG404" s="79"/>
      <c r="AH404" s="79"/>
      <c r="AI404" s="79"/>
      <c r="AJ404" s="79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9"/>
      <c r="AZ404" s="79"/>
      <c r="BA404" s="79"/>
      <c r="BB404" s="79"/>
      <c r="BC404" s="79"/>
      <c r="BD404" s="79"/>
      <c r="BE404" s="79"/>
      <c r="BF404" s="79"/>
      <c r="BG404" s="79"/>
      <c r="BH404" s="79"/>
      <c r="BI404" s="79"/>
      <c r="BJ404" s="79"/>
      <c r="BK404" s="79"/>
      <c r="BL404" s="79"/>
      <c r="BM404" s="79"/>
      <c r="BN404" s="79"/>
      <c r="BO404" s="79"/>
      <c r="BP404" s="79"/>
      <c r="BQ404" s="79"/>
      <c r="BR404" s="79"/>
      <c r="BS404" s="79"/>
      <c r="BT404" s="79"/>
      <c r="BU404" s="79"/>
      <c r="BV404" s="79"/>
      <c r="BW404" s="79"/>
      <c r="BX404" s="79"/>
      <c r="BY404" s="79"/>
      <c r="BZ404" s="79"/>
      <c r="CA404" s="79"/>
      <c r="CB404" s="79"/>
      <c r="CC404" s="79"/>
      <c r="CD404" s="79"/>
      <c r="CE404" s="79"/>
      <c r="CF404" s="79"/>
      <c r="CG404" s="79"/>
      <c r="CH404" s="79"/>
      <c r="CI404" s="79"/>
      <c r="CJ404" s="79"/>
      <c r="CK404" s="79"/>
      <c r="CL404" s="79"/>
      <c r="CM404" s="79"/>
      <c r="CN404" s="79"/>
      <c r="CO404" s="79"/>
      <c r="CP404" s="79"/>
      <c r="CQ404" s="79"/>
      <c r="CR404" s="79"/>
      <c r="CS404" s="79"/>
      <c r="CT404" s="79"/>
      <c r="CU404" s="277"/>
    </row>
    <row r="405" spans="1:106" s="7" customFormat="1" ht="12.75" hidden="1" customHeight="1">
      <c r="A405" s="278" t="s">
        <v>97</v>
      </c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4"/>
      <c r="X405" s="74"/>
      <c r="Y405" s="74"/>
      <c r="Z405" s="74"/>
      <c r="AA405" s="74"/>
      <c r="AB405" s="74"/>
      <c r="AC405" s="74"/>
      <c r="AD405" s="79"/>
      <c r="AE405" s="79"/>
      <c r="AF405" s="79"/>
      <c r="AG405" s="79"/>
      <c r="AH405" s="79"/>
      <c r="AI405" s="79"/>
      <c r="AJ405" s="79"/>
      <c r="AK405" s="79"/>
      <c r="AL405" s="79"/>
      <c r="AM405" s="79"/>
      <c r="AN405" s="79"/>
      <c r="AO405" s="79"/>
      <c r="AP405" s="79"/>
      <c r="AQ405" s="79"/>
      <c r="AR405" s="79"/>
      <c r="AS405" s="79"/>
      <c r="AT405" s="79"/>
      <c r="AU405" s="79"/>
      <c r="AV405" s="79"/>
      <c r="AW405" s="79"/>
      <c r="AX405" s="79"/>
      <c r="AY405" s="79"/>
      <c r="AZ405" s="79"/>
      <c r="BA405" s="79"/>
      <c r="BB405" s="79"/>
      <c r="BC405" s="79"/>
      <c r="BD405" s="79"/>
      <c r="BE405" s="79"/>
      <c r="BF405" s="79"/>
      <c r="BG405" s="79"/>
      <c r="BH405" s="79"/>
      <c r="BI405" s="79"/>
      <c r="BJ405" s="79"/>
      <c r="BK405" s="79"/>
      <c r="BL405" s="79"/>
      <c r="BM405" s="79"/>
      <c r="BN405" s="79"/>
      <c r="BO405" s="79"/>
      <c r="BP405" s="79"/>
      <c r="BQ405" s="79"/>
      <c r="BR405" s="79"/>
      <c r="BS405" s="79"/>
      <c r="BT405" s="79"/>
      <c r="BU405" s="79"/>
      <c r="BV405" s="79"/>
      <c r="BW405" s="79"/>
      <c r="BX405" s="79"/>
      <c r="BY405" s="79"/>
      <c r="BZ405" s="79"/>
      <c r="CA405" s="79"/>
      <c r="CB405" s="79"/>
      <c r="CC405" s="79"/>
      <c r="CD405" s="79"/>
      <c r="CE405" s="79"/>
      <c r="CF405" s="79"/>
      <c r="CG405" s="79"/>
      <c r="CH405" s="79"/>
      <c r="CI405" s="79"/>
      <c r="CJ405" s="79"/>
      <c r="CK405" s="79"/>
      <c r="CL405" s="79"/>
      <c r="CM405" s="79"/>
      <c r="CN405" s="79"/>
      <c r="CO405" s="79"/>
      <c r="CP405" s="79"/>
      <c r="CQ405" s="79"/>
      <c r="CR405" s="79"/>
      <c r="CS405" s="79"/>
      <c r="CT405" s="79"/>
      <c r="CU405" s="277"/>
    </row>
    <row r="406" spans="1:106" s="7" customFormat="1" ht="12.75" hidden="1" customHeight="1">
      <c r="A406" s="278" t="s">
        <v>98</v>
      </c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4"/>
      <c r="X406" s="74"/>
      <c r="Y406" s="74"/>
      <c r="Z406" s="74"/>
      <c r="AA406" s="74"/>
      <c r="AB406" s="74"/>
      <c r="AC406" s="74"/>
      <c r="AD406" s="79"/>
      <c r="AE406" s="79"/>
      <c r="AF406" s="79"/>
      <c r="AG406" s="79"/>
      <c r="AH406" s="79"/>
      <c r="AI406" s="79"/>
      <c r="AJ406" s="79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9"/>
      <c r="AZ406" s="79"/>
      <c r="BA406" s="79"/>
      <c r="BB406" s="79"/>
      <c r="BC406" s="79"/>
      <c r="BD406" s="79"/>
      <c r="BE406" s="79"/>
      <c r="BF406" s="74"/>
      <c r="BG406" s="74"/>
      <c r="BH406" s="74"/>
      <c r="BI406" s="74"/>
      <c r="BJ406" s="74"/>
      <c r="BK406" s="74"/>
      <c r="BL406" s="74"/>
      <c r="BM406" s="79"/>
      <c r="BN406" s="79"/>
      <c r="BO406" s="79"/>
      <c r="BP406" s="79"/>
      <c r="BQ406" s="79"/>
      <c r="BR406" s="79"/>
      <c r="BS406" s="79"/>
      <c r="BT406" s="74"/>
      <c r="BU406" s="74"/>
      <c r="BV406" s="74"/>
      <c r="BW406" s="74"/>
      <c r="BX406" s="74"/>
      <c r="BY406" s="74"/>
      <c r="BZ406" s="74"/>
      <c r="CA406" s="79"/>
      <c r="CB406" s="79"/>
      <c r="CC406" s="79"/>
      <c r="CD406" s="79"/>
      <c r="CE406" s="79"/>
      <c r="CF406" s="79"/>
      <c r="CG406" s="79"/>
      <c r="CH406" s="74"/>
      <c r="CI406" s="74"/>
      <c r="CJ406" s="74"/>
      <c r="CK406" s="74"/>
      <c r="CL406" s="74"/>
      <c r="CM406" s="74"/>
      <c r="CN406" s="74"/>
      <c r="CO406" s="79"/>
      <c r="CP406" s="79"/>
      <c r="CQ406" s="79"/>
      <c r="CR406" s="79"/>
      <c r="CS406" s="79"/>
      <c r="CT406" s="79"/>
      <c r="CU406" s="277"/>
    </row>
    <row r="407" spans="1:106" ht="12.75" hidden="1" customHeight="1">
      <c r="A407" s="278" t="s">
        <v>100</v>
      </c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4"/>
      <c r="X407" s="74"/>
      <c r="Y407" s="74"/>
      <c r="Z407" s="74"/>
      <c r="AA407" s="74"/>
      <c r="AB407" s="74"/>
      <c r="AC407" s="74"/>
      <c r="AD407" s="79"/>
      <c r="AE407" s="79"/>
      <c r="AF407" s="79"/>
      <c r="AG407" s="79"/>
      <c r="AH407" s="79"/>
      <c r="AI407" s="79"/>
      <c r="AJ407" s="79"/>
      <c r="AK407" s="79"/>
      <c r="AL407" s="79"/>
      <c r="AM407" s="79"/>
      <c r="AN407" s="79"/>
      <c r="AO407" s="79"/>
      <c r="AP407" s="79"/>
      <c r="AQ407" s="79"/>
      <c r="AR407" s="79"/>
      <c r="AS407" s="79"/>
      <c r="AT407" s="79"/>
      <c r="AU407" s="79"/>
      <c r="AV407" s="79"/>
      <c r="AW407" s="79"/>
      <c r="AX407" s="79"/>
      <c r="AY407" s="79"/>
      <c r="AZ407" s="79"/>
      <c r="BA407" s="79"/>
      <c r="BB407" s="79"/>
      <c r="BC407" s="79"/>
      <c r="BD407" s="79"/>
      <c r="BE407" s="79"/>
      <c r="BF407" s="79"/>
      <c r="BG407" s="79"/>
      <c r="BH407" s="79"/>
      <c r="BI407" s="79"/>
      <c r="BJ407" s="79"/>
      <c r="BK407" s="79"/>
      <c r="BL407" s="79"/>
      <c r="BM407" s="79"/>
      <c r="BN407" s="79"/>
      <c r="BO407" s="79"/>
      <c r="BP407" s="79"/>
      <c r="BQ407" s="79"/>
      <c r="BR407" s="79"/>
      <c r="BS407" s="79"/>
      <c r="BT407" s="79"/>
      <c r="BU407" s="79"/>
      <c r="BV407" s="79"/>
      <c r="BW407" s="79"/>
      <c r="BX407" s="79"/>
      <c r="BY407" s="79"/>
      <c r="BZ407" s="79"/>
      <c r="CA407" s="79"/>
      <c r="CB407" s="79"/>
      <c r="CC407" s="79"/>
      <c r="CD407" s="79"/>
      <c r="CE407" s="79"/>
      <c r="CF407" s="79"/>
      <c r="CG407" s="79"/>
      <c r="CH407" s="79"/>
      <c r="CI407" s="79"/>
      <c r="CJ407" s="79"/>
      <c r="CK407" s="79"/>
      <c r="CL407" s="79"/>
      <c r="CM407" s="79"/>
      <c r="CN407" s="79"/>
      <c r="CO407" s="79"/>
      <c r="CP407" s="79"/>
      <c r="CQ407" s="79"/>
      <c r="CR407" s="79"/>
      <c r="CS407" s="79"/>
      <c r="CT407" s="79"/>
      <c r="CU407" s="277"/>
      <c r="CV407" s="2"/>
      <c r="CW407" s="2"/>
      <c r="CX407" s="2"/>
      <c r="CY407" s="2"/>
      <c r="CZ407" s="2"/>
      <c r="DA407" s="2"/>
      <c r="DB407" s="2"/>
    </row>
    <row r="408" spans="1:106" s="7" customFormat="1" ht="12.75" hidden="1" customHeight="1">
      <c r="A408" s="278" t="s">
        <v>95</v>
      </c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4"/>
      <c r="X408" s="74"/>
      <c r="Y408" s="74"/>
      <c r="Z408" s="74"/>
      <c r="AA408" s="74"/>
      <c r="AB408" s="74"/>
      <c r="AC408" s="74"/>
      <c r="AD408" s="79"/>
      <c r="AE408" s="79"/>
      <c r="AF408" s="79"/>
      <c r="AG408" s="79"/>
      <c r="AH408" s="79"/>
      <c r="AI408" s="79"/>
      <c r="AJ408" s="79"/>
      <c r="AK408" s="79"/>
      <c r="AL408" s="79"/>
      <c r="AM408" s="79"/>
      <c r="AN408" s="79"/>
      <c r="AO408" s="79"/>
      <c r="AP408" s="79"/>
      <c r="AQ408" s="79"/>
      <c r="AR408" s="79"/>
      <c r="AS408" s="79"/>
      <c r="AT408" s="79"/>
      <c r="AU408" s="79"/>
      <c r="AV408" s="79"/>
      <c r="AW408" s="79"/>
      <c r="AX408" s="79"/>
      <c r="AY408" s="79"/>
      <c r="AZ408" s="79"/>
      <c r="BA408" s="79"/>
      <c r="BB408" s="79"/>
      <c r="BC408" s="79"/>
      <c r="BD408" s="79"/>
      <c r="BE408" s="79"/>
      <c r="BF408" s="79"/>
      <c r="BG408" s="79"/>
      <c r="BH408" s="79"/>
      <c r="BI408" s="79"/>
      <c r="BJ408" s="79"/>
      <c r="BK408" s="79"/>
      <c r="BL408" s="79"/>
      <c r="BM408" s="79"/>
      <c r="BN408" s="79"/>
      <c r="BO408" s="79"/>
      <c r="BP408" s="79"/>
      <c r="BQ408" s="79"/>
      <c r="BR408" s="79"/>
      <c r="BS408" s="79"/>
      <c r="BT408" s="79"/>
      <c r="BU408" s="79"/>
      <c r="BV408" s="79"/>
      <c r="BW408" s="79"/>
      <c r="BX408" s="79"/>
      <c r="BY408" s="79"/>
      <c r="BZ408" s="79"/>
      <c r="CA408" s="79"/>
      <c r="CB408" s="79"/>
      <c r="CC408" s="79"/>
      <c r="CD408" s="79"/>
      <c r="CE408" s="79"/>
      <c r="CF408" s="79"/>
      <c r="CG408" s="79"/>
      <c r="CH408" s="79"/>
      <c r="CI408" s="79"/>
      <c r="CJ408" s="79"/>
      <c r="CK408" s="79"/>
      <c r="CL408" s="79"/>
      <c r="CM408" s="79"/>
      <c r="CN408" s="79"/>
      <c r="CO408" s="79"/>
      <c r="CP408" s="79"/>
      <c r="CQ408" s="79"/>
      <c r="CR408" s="79"/>
      <c r="CS408" s="79"/>
      <c r="CT408" s="79"/>
      <c r="CU408" s="277"/>
    </row>
    <row r="409" spans="1:106" s="7" customFormat="1" ht="12.75" hidden="1" customHeight="1">
      <c r="A409" s="278" t="s">
        <v>96</v>
      </c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4"/>
      <c r="X409" s="74"/>
      <c r="Y409" s="74"/>
      <c r="Z409" s="74"/>
      <c r="AA409" s="74"/>
      <c r="AB409" s="74"/>
      <c r="AC409" s="74"/>
      <c r="AD409" s="79"/>
      <c r="AE409" s="79"/>
      <c r="AF409" s="79"/>
      <c r="AG409" s="79"/>
      <c r="AH409" s="79"/>
      <c r="AI409" s="79"/>
      <c r="AJ409" s="79"/>
      <c r="AK409" s="79"/>
      <c r="AL409" s="79"/>
      <c r="AM409" s="79"/>
      <c r="AN409" s="79"/>
      <c r="AO409" s="79"/>
      <c r="AP409" s="79"/>
      <c r="AQ409" s="79"/>
      <c r="AR409" s="79"/>
      <c r="AS409" s="79"/>
      <c r="AT409" s="79"/>
      <c r="AU409" s="79"/>
      <c r="AV409" s="79"/>
      <c r="AW409" s="79"/>
      <c r="AX409" s="79"/>
      <c r="AY409" s="79"/>
      <c r="AZ409" s="79"/>
      <c r="BA409" s="79"/>
      <c r="BB409" s="79"/>
      <c r="BC409" s="79"/>
      <c r="BD409" s="79"/>
      <c r="BE409" s="79"/>
      <c r="BF409" s="79"/>
      <c r="BG409" s="79"/>
      <c r="BH409" s="79"/>
      <c r="BI409" s="79"/>
      <c r="BJ409" s="79"/>
      <c r="BK409" s="79"/>
      <c r="BL409" s="79"/>
      <c r="BM409" s="79"/>
      <c r="BN409" s="79"/>
      <c r="BO409" s="79"/>
      <c r="BP409" s="79"/>
      <c r="BQ409" s="79"/>
      <c r="BR409" s="79"/>
      <c r="BS409" s="79"/>
      <c r="BT409" s="79"/>
      <c r="BU409" s="79"/>
      <c r="BV409" s="79"/>
      <c r="BW409" s="79"/>
      <c r="BX409" s="79"/>
      <c r="BY409" s="79"/>
      <c r="BZ409" s="79"/>
      <c r="CA409" s="79"/>
      <c r="CB409" s="79"/>
      <c r="CC409" s="79"/>
      <c r="CD409" s="79"/>
      <c r="CE409" s="79"/>
      <c r="CF409" s="79"/>
      <c r="CG409" s="79"/>
      <c r="CH409" s="79"/>
      <c r="CI409" s="79"/>
      <c r="CJ409" s="79"/>
      <c r="CK409" s="79"/>
      <c r="CL409" s="79"/>
      <c r="CM409" s="79"/>
      <c r="CN409" s="79"/>
      <c r="CO409" s="79"/>
      <c r="CP409" s="79"/>
      <c r="CQ409" s="79"/>
      <c r="CR409" s="79"/>
      <c r="CS409" s="79"/>
      <c r="CT409" s="79"/>
      <c r="CU409" s="277"/>
    </row>
    <row r="410" spans="1:106" s="7" customFormat="1" ht="12.75" hidden="1" customHeight="1">
      <c r="A410" s="278" t="s">
        <v>97</v>
      </c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4"/>
      <c r="X410" s="74"/>
      <c r="Y410" s="74"/>
      <c r="Z410" s="74"/>
      <c r="AA410" s="74"/>
      <c r="AB410" s="74"/>
      <c r="AC410" s="74"/>
      <c r="AD410" s="79"/>
      <c r="AE410" s="79"/>
      <c r="AF410" s="79"/>
      <c r="AG410" s="79"/>
      <c r="AH410" s="79"/>
      <c r="AI410" s="79"/>
      <c r="AJ410" s="79"/>
      <c r="AK410" s="79"/>
      <c r="AL410" s="79"/>
      <c r="AM410" s="79"/>
      <c r="AN410" s="79"/>
      <c r="AO410" s="79"/>
      <c r="AP410" s="79"/>
      <c r="AQ410" s="79"/>
      <c r="AR410" s="79"/>
      <c r="AS410" s="79"/>
      <c r="AT410" s="79"/>
      <c r="AU410" s="79"/>
      <c r="AV410" s="79"/>
      <c r="AW410" s="79"/>
      <c r="AX410" s="79"/>
      <c r="AY410" s="79"/>
      <c r="AZ410" s="79"/>
      <c r="BA410" s="79"/>
      <c r="BB410" s="79"/>
      <c r="BC410" s="79"/>
      <c r="BD410" s="79"/>
      <c r="BE410" s="79"/>
      <c r="BF410" s="79"/>
      <c r="BG410" s="79"/>
      <c r="BH410" s="79"/>
      <c r="BI410" s="79"/>
      <c r="BJ410" s="79"/>
      <c r="BK410" s="79"/>
      <c r="BL410" s="79"/>
      <c r="BM410" s="79"/>
      <c r="BN410" s="79"/>
      <c r="BO410" s="79"/>
      <c r="BP410" s="79"/>
      <c r="BQ410" s="79"/>
      <c r="BR410" s="79"/>
      <c r="BS410" s="79"/>
      <c r="BT410" s="79"/>
      <c r="BU410" s="79"/>
      <c r="BV410" s="79"/>
      <c r="BW410" s="79"/>
      <c r="BX410" s="79"/>
      <c r="BY410" s="79"/>
      <c r="BZ410" s="79"/>
      <c r="CA410" s="79"/>
      <c r="CB410" s="79"/>
      <c r="CC410" s="79"/>
      <c r="CD410" s="79"/>
      <c r="CE410" s="79"/>
      <c r="CF410" s="79"/>
      <c r="CG410" s="79"/>
      <c r="CH410" s="79"/>
      <c r="CI410" s="79"/>
      <c r="CJ410" s="79"/>
      <c r="CK410" s="79"/>
      <c r="CL410" s="79"/>
      <c r="CM410" s="79"/>
      <c r="CN410" s="79"/>
      <c r="CO410" s="79"/>
      <c r="CP410" s="79"/>
      <c r="CQ410" s="79"/>
      <c r="CR410" s="79"/>
      <c r="CS410" s="79"/>
      <c r="CT410" s="79"/>
      <c r="CU410" s="277"/>
    </row>
    <row r="411" spans="1:106" s="7" customFormat="1" ht="12.75" hidden="1" customHeight="1">
      <c r="A411" s="278" t="s">
        <v>98</v>
      </c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4"/>
      <c r="X411" s="74"/>
      <c r="Y411" s="74"/>
      <c r="Z411" s="74"/>
      <c r="AA411" s="74"/>
      <c r="AB411" s="74"/>
      <c r="AC411" s="74"/>
      <c r="AD411" s="79"/>
      <c r="AE411" s="79"/>
      <c r="AF411" s="79"/>
      <c r="AG411" s="79"/>
      <c r="AH411" s="79"/>
      <c r="AI411" s="79"/>
      <c r="AJ411" s="79"/>
      <c r="AK411" s="79"/>
      <c r="AL411" s="79"/>
      <c r="AM411" s="79"/>
      <c r="AN411" s="79"/>
      <c r="AO411" s="79"/>
      <c r="AP411" s="79"/>
      <c r="AQ411" s="79"/>
      <c r="AR411" s="79"/>
      <c r="AS411" s="79"/>
      <c r="AT411" s="79"/>
      <c r="AU411" s="79"/>
      <c r="AV411" s="79"/>
      <c r="AW411" s="79"/>
      <c r="AX411" s="79"/>
      <c r="AY411" s="79"/>
      <c r="AZ411" s="79"/>
      <c r="BA411" s="79"/>
      <c r="BB411" s="79"/>
      <c r="BC411" s="79"/>
      <c r="BD411" s="79"/>
      <c r="BE411" s="79"/>
      <c r="BF411" s="79"/>
      <c r="BG411" s="79"/>
      <c r="BH411" s="79"/>
      <c r="BI411" s="79"/>
      <c r="BJ411" s="79"/>
      <c r="BK411" s="79"/>
      <c r="BL411" s="79"/>
      <c r="BM411" s="79"/>
      <c r="BN411" s="79"/>
      <c r="BO411" s="79"/>
      <c r="BP411" s="79"/>
      <c r="BQ411" s="79"/>
      <c r="BR411" s="79"/>
      <c r="BS411" s="79"/>
      <c r="BT411" s="79"/>
      <c r="BU411" s="79"/>
      <c r="BV411" s="79"/>
      <c r="BW411" s="79"/>
      <c r="BX411" s="79"/>
      <c r="BY411" s="79"/>
      <c r="BZ411" s="79"/>
      <c r="CA411" s="79"/>
      <c r="CB411" s="79"/>
      <c r="CC411" s="79"/>
      <c r="CD411" s="79"/>
      <c r="CE411" s="79"/>
      <c r="CF411" s="79"/>
      <c r="CG411" s="79"/>
      <c r="CH411" s="79"/>
      <c r="CI411" s="79"/>
      <c r="CJ411" s="79"/>
      <c r="CK411" s="79"/>
      <c r="CL411" s="79"/>
      <c r="CM411" s="79"/>
      <c r="CN411" s="79"/>
      <c r="CO411" s="79"/>
      <c r="CP411" s="79"/>
      <c r="CQ411" s="79"/>
      <c r="CR411" s="79"/>
      <c r="CS411" s="79"/>
      <c r="CT411" s="79"/>
      <c r="CU411" s="277"/>
    </row>
    <row r="412" spans="1:106" ht="12.75" hidden="1" customHeight="1">
      <c r="A412" s="278" t="s">
        <v>101</v>
      </c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4"/>
      <c r="X412" s="74"/>
      <c r="Y412" s="74"/>
      <c r="Z412" s="74"/>
      <c r="AA412" s="74"/>
      <c r="AB412" s="74"/>
      <c r="AC412" s="74"/>
      <c r="AD412" s="79"/>
      <c r="AE412" s="79"/>
      <c r="AF412" s="79"/>
      <c r="AG412" s="79"/>
      <c r="AH412" s="79"/>
      <c r="AI412" s="79"/>
      <c r="AJ412" s="79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9"/>
      <c r="AZ412" s="79"/>
      <c r="BA412" s="79"/>
      <c r="BB412" s="79"/>
      <c r="BC412" s="79"/>
      <c r="BD412" s="79"/>
      <c r="BE412" s="79"/>
      <c r="BF412" s="74"/>
      <c r="BG412" s="74"/>
      <c r="BH412" s="74"/>
      <c r="BI412" s="74"/>
      <c r="BJ412" s="74"/>
      <c r="BK412" s="74"/>
      <c r="BL412" s="74"/>
      <c r="BM412" s="79"/>
      <c r="BN412" s="79"/>
      <c r="BO412" s="79"/>
      <c r="BP412" s="79"/>
      <c r="BQ412" s="79"/>
      <c r="BR412" s="79"/>
      <c r="BS412" s="79"/>
      <c r="BT412" s="74"/>
      <c r="BU412" s="74"/>
      <c r="BV412" s="74"/>
      <c r="BW412" s="74"/>
      <c r="BX412" s="74"/>
      <c r="BY412" s="74"/>
      <c r="BZ412" s="74"/>
      <c r="CA412" s="79"/>
      <c r="CB412" s="79"/>
      <c r="CC412" s="79"/>
      <c r="CD412" s="79"/>
      <c r="CE412" s="79"/>
      <c r="CF412" s="79"/>
      <c r="CG412" s="79"/>
      <c r="CH412" s="74"/>
      <c r="CI412" s="74"/>
      <c r="CJ412" s="74"/>
      <c r="CK412" s="74"/>
      <c r="CL412" s="74"/>
      <c r="CM412" s="74"/>
      <c r="CN412" s="74"/>
      <c r="CO412" s="79"/>
      <c r="CP412" s="79"/>
      <c r="CQ412" s="79"/>
      <c r="CR412" s="79"/>
      <c r="CS412" s="79"/>
      <c r="CT412" s="79"/>
      <c r="CU412" s="277"/>
      <c r="CV412" s="2"/>
      <c r="CW412" s="2"/>
      <c r="CX412" s="2"/>
      <c r="CY412" s="2"/>
      <c r="CZ412" s="2"/>
      <c r="DA412" s="2"/>
      <c r="DB412" s="2"/>
    </row>
    <row r="413" spans="1:106" s="7" customFormat="1" ht="12.75" hidden="1" customHeight="1">
      <c r="A413" s="278" t="s">
        <v>95</v>
      </c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4"/>
      <c r="X413" s="74"/>
      <c r="Y413" s="74"/>
      <c r="Z413" s="74"/>
      <c r="AA413" s="74"/>
      <c r="AB413" s="74"/>
      <c r="AC413" s="74"/>
      <c r="AD413" s="79"/>
      <c r="AE413" s="79"/>
      <c r="AF413" s="79"/>
      <c r="AG413" s="79"/>
      <c r="AH413" s="79"/>
      <c r="AI413" s="79"/>
      <c r="AJ413" s="79"/>
      <c r="AK413" s="79"/>
      <c r="AL413" s="79"/>
      <c r="AM413" s="79"/>
      <c r="AN413" s="79"/>
      <c r="AO413" s="79"/>
      <c r="AP413" s="79"/>
      <c r="AQ413" s="79"/>
      <c r="AR413" s="79"/>
      <c r="AS413" s="79"/>
      <c r="AT413" s="79"/>
      <c r="AU413" s="79"/>
      <c r="AV413" s="79"/>
      <c r="AW413" s="79"/>
      <c r="AX413" s="79"/>
      <c r="AY413" s="79"/>
      <c r="AZ413" s="79"/>
      <c r="BA413" s="79"/>
      <c r="BB413" s="79"/>
      <c r="BC413" s="79"/>
      <c r="BD413" s="79"/>
      <c r="BE413" s="79"/>
      <c r="BF413" s="79"/>
      <c r="BG413" s="79"/>
      <c r="BH413" s="79"/>
      <c r="BI413" s="79"/>
      <c r="BJ413" s="79"/>
      <c r="BK413" s="79"/>
      <c r="BL413" s="79"/>
      <c r="BM413" s="79"/>
      <c r="BN413" s="79"/>
      <c r="BO413" s="79"/>
      <c r="BP413" s="79"/>
      <c r="BQ413" s="79"/>
      <c r="BR413" s="79"/>
      <c r="BS413" s="79"/>
      <c r="BT413" s="79"/>
      <c r="BU413" s="79"/>
      <c r="BV413" s="79"/>
      <c r="BW413" s="79"/>
      <c r="BX413" s="79"/>
      <c r="BY413" s="79"/>
      <c r="BZ413" s="79"/>
      <c r="CA413" s="79"/>
      <c r="CB413" s="79"/>
      <c r="CC413" s="79"/>
      <c r="CD413" s="79"/>
      <c r="CE413" s="79"/>
      <c r="CF413" s="79"/>
      <c r="CG413" s="79"/>
      <c r="CH413" s="79"/>
      <c r="CI413" s="79"/>
      <c r="CJ413" s="79"/>
      <c r="CK413" s="79"/>
      <c r="CL413" s="79"/>
      <c r="CM413" s="79"/>
      <c r="CN413" s="79"/>
      <c r="CO413" s="79"/>
      <c r="CP413" s="79"/>
      <c r="CQ413" s="79"/>
      <c r="CR413" s="79"/>
      <c r="CS413" s="79"/>
      <c r="CT413" s="79"/>
      <c r="CU413" s="277"/>
    </row>
    <row r="414" spans="1:106" s="7" customFormat="1" ht="12.75" hidden="1" customHeight="1">
      <c r="A414" s="278" t="s">
        <v>96</v>
      </c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4"/>
      <c r="X414" s="74"/>
      <c r="Y414" s="74"/>
      <c r="Z414" s="74"/>
      <c r="AA414" s="74"/>
      <c r="AB414" s="74"/>
      <c r="AC414" s="74"/>
      <c r="AD414" s="79"/>
      <c r="AE414" s="79"/>
      <c r="AF414" s="79"/>
      <c r="AG414" s="79"/>
      <c r="AH414" s="79"/>
      <c r="AI414" s="79"/>
      <c r="AJ414" s="79"/>
      <c r="AK414" s="79"/>
      <c r="AL414" s="79"/>
      <c r="AM414" s="79"/>
      <c r="AN414" s="79"/>
      <c r="AO414" s="79"/>
      <c r="AP414" s="79"/>
      <c r="AQ414" s="79"/>
      <c r="AR414" s="79"/>
      <c r="AS414" s="79"/>
      <c r="AT414" s="79"/>
      <c r="AU414" s="79"/>
      <c r="AV414" s="79"/>
      <c r="AW414" s="79"/>
      <c r="AX414" s="79"/>
      <c r="AY414" s="79"/>
      <c r="AZ414" s="79"/>
      <c r="BA414" s="79"/>
      <c r="BB414" s="79"/>
      <c r="BC414" s="79"/>
      <c r="BD414" s="79"/>
      <c r="BE414" s="79"/>
      <c r="BF414" s="79"/>
      <c r="BG414" s="79"/>
      <c r="BH414" s="79"/>
      <c r="BI414" s="79"/>
      <c r="BJ414" s="79"/>
      <c r="BK414" s="79"/>
      <c r="BL414" s="79"/>
      <c r="BM414" s="79"/>
      <c r="BN414" s="79"/>
      <c r="BO414" s="79"/>
      <c r="BP414" s="79"/>
      <c r="BQ414" s="79"/>
      <c r="BR414" s="79"/>
      <c r="BS414" s="79"/>
      <c r="BT414" s="79"/>
      <c r="BU414" s="79"/>
      <c r="BV414" s="79"/>
      <c r="BW414" s="79"/>
      <c r="BX414" s="79"/>
      <c r="BY414" s="79"/>
      <c r="BZ414" s="79"/>
      <c r="CA414" s="79"/>
      <c r="CB414" s="79"/>
      <c r="CC414" s="79"/>
      <c r="CD414" s="79"/>
      <c r="CE414" s="79"/>
      <c r="CF414" s="79"/>
      <c r="CG414" s="79"/>
      <c r="CH414" s="79"/>
      <c r="CI414" s="79"/>
      <c r="CJ414" s="79"/>
      <c r="CK414" s="79"/>
      <c r="CL414" s="79"/>
      <c r="CM414" s="79"/>
      <c r="CN414" s="79"/>
      <c r="CO414" s="79"/>
      <c r="CP414" s="79"/>
      <c r="CQ414" s="79"/>
      <c r="CR414" s="79"/>
      <c r="CS414" s="79"/>
      <c r="CT414" s="79"/>
      <c r="CU414" s="277"/>
    </row>
    <row r="415" spans="1:106" s="7" customFormat="1" ht="12.75" hidden="1" customHeight="1">
      <c r="A415" s="278" t="s">
        <v>97</v>
      </c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4"/>
      <c r="X415" s="74"/>
      <c r="Y415" s="74"/>
      <c r="Z415" s="74"/>
      <c r="AA415" s="74"/>
      <c r="AB415" s="74"/>
      <c r="AC415" s="74"/>
      <c r="AD415" s="79"/>
      <c r="AE415" s="79"/>
      <c r="AF415" s="79"/>
      <c r="AG415" s="79"/>
      <c r="AH415" s="79"/>
      <c r="AI415" s="79"/>
      <c r="AJ415" s="79"/>
      <c r="AK415" s="79"/>
      <c r="AL415" s="79"/>
      <c r="AM415" s="79"/>
      <c r="AN415" s="79"/>
      <c r="AO415" s="79"/>
      <c r="AP415" s="79"/>
      <c r="AQ415" s="79"/>
      <c r="AR415" s="79"/>
      <c r="AS415" s="79"/>
      <c r="AT415" s="79"/>
      <c r="AU415" s="79"/>
      <c r="AV415" s="79"/>
      <c r="AW415" s="79"/>
      <c r="AX415" s="79"/>
      <c r="AY415" s="79"/>
      <c r="AZ415" s="79"/>
      <c r="BA415" s="79"/>
      <c r="BB415" s="79"/>
      <c r="BC415" s="79"/>
      <c r="BD415" s="79"/>
      <c r="BE415" s="79"/>
      <c r="BF415" s="79"/>
      <c r="BG415" s="79"/>
      <c r="BH415" s="79"/>
      <c r="BI415" s="79"/>
      <c r="BJ415" s="79"/>
      <c r="BK415" s="79"/>
      <c r="BL415" s="79"/>
      <c r="BM415" s="79"/>
      <c r="BN415" s="79"/>
      <c r="BO415" s="79"/>
      <c r="BP415" s="79"/>
      <c r="BQ415" s="79"/>
      <c r="BR415" s="79"/>
      <c r="BS415" s="79"/>
      <c r="BT415" s="79"/>
      <c r="BU415" s="79"/>
      <c r="BV415" s="79"/>
      <c r="BW415" s="79"/>
      <c r="BX415" s="79"/>
      <c r="BY415" s="79"/>
      <c r="BZ415" s="79"/>
      <c r="CA415" s="79"/>
      <c r="CB415" s="79"/>
      <c r="CC415" s="79"/>
      <c r="CD415" s="79"/>
      <c r="CE415" s="79"/>
      <c r="CF415" s="79"/>
      <c r="CG415" s="79"/>
      <c r="CH415" s="79"/>
      <c r="CI415" s="79"/>
      <c r="CJ415" s="79"/>
      <c r="CK415" s="79"/>
      <c r="CL415" s="79"/>
      <c r="CM415" s="79"/>
      <c r="CN415" s="79"/>
      <c r="CO415" s="79"/>
      <c r="CP415" s="79"/>
      <c r="CQ415" s="79"/>
      <c r="CR415" s="79"/>
      <c r="CS415" s="79"/>
      <c r="CT415" s="79"/>
      <c r="CU415" s="277"/>
    </row>
    <row r="416" spans="1:106" s="7" customFormat="1" ht="12.75" hidden="1" customHeight="1">
      <c r="A416" s="278" t="s">
        <v>98</v>
      </c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4"/>
      <c r="X416" s="74"/>
      <c r="Y416" s="74"/>
      <c r="Z416" s="74"/>
      <c r="AA416" s="74"/>
      <c r="AB416" s="74"/>
      <c r="AC416" s="74"/>
      <c r="AD416" s="79"/>
      <c r="AE416" s="79"/>
      <c r="AF416" s="79"/>
      <c r="AG416" s="79"/>
      <c r="AH416" s="79"/>
      <c r="AI416" s="79"/>
      <c r="AJ416" s="79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9"/>
      <c r="AZ416" s="79"/>
      <c r="BA416" s="79"/>
      <c r="BB416" s="79"/>
      <c r="BC416" s="79"/>
      <c r="BD416" s="79"/>
      <c r="BE416" s="79"/>
      <c r="BF416" s="74"/>
      <c r="BG416" s="74"/>
      <c r="BH416" s="74"/>
      <c r="BI416" s="74"/>
      <c r="BJ416" s="74"/>
      <c r="BK416" s="74"/>
      <c r="BL416" s="74"/>
      <c r="BM416" s="79"/>
      <c r="BN416" s="79"/>
      <c r="BO416" s="79"/>
      <c r="BP416" s="79"/>
      <c r="BQ416" s="79"/>
      <c r="BR416" s="79"/>
      <c r="BS416" s="79"/>
      <c r="BT416" s="74"/>
      <c r="BU416" s="74"/>
      <c r="BV416" s="74"/>
      <c r="BW416" s="74"/>
      <c r="BX416" s="74"/>
      <c r="BY416" s="74"/>
      <c r="BZ416" s="74"/>
      <c r="CA416" s="79"/>
      <c r="CB416" s="79"/>
      <c r="CC416" s="79"/>
      <c r="CD416" s="79"/>
      <c r="CE416" s="79"/>
      <c r="CF416" s="79"/>
      <c r="CG416" s="79"/>
      <c r="CH416" s="74"/>
      <c r="CI416" s="74"/>
      <c r="CJ416" s="74"/>
      <c r="CK416" s="74"/>
      <c r="CL416" s="74"/>
      <c r="CM416" s="74"/>
      <c r="CN416" s="74"/>
      <c r="CO416" s="79"/>
      <c r="CP416" s="79"/>
      <c r="CQ416" s="79"/>
      <c r="CR416" s="79"/>
      <c r="CS416" s="79"/>
      <c r="CT416" s="79"/>
      <c r="CU416" s="277"/>
    </row>
    <row r="417" spans="1:106" ht="12.75" hidden="1" customHeight="1">
      <c r="A417" s="278" t="s">
        <v>102</v>
      </c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4"/>
      <c r="X417" s="74"/>
      <c r="Y417" s="74"/>
      <c r="Z417" s="74"/>
      <c r="AA417" s="74"/>
      <c r="AB417" s="74"/>
      <c r="AC417" s="74"/>
      <c r="AD417" s="79"/>
      <c r="AE417" s="79"/>
      <c r="AF417" s="79"/>
      <c r="AG417" s="79"/>
      <c r="AH417" s="79"/>
      <c r="AI417" s="79"/>
      <c r="AJ417" s="79"/>
      <c r="AK417" s="79"/>
      <c r="AL417" s="79"/>
      <c r="AM417" s="79"/>
      <c r="AN417" s="79"/>
      <c r="AO417" s="79"/>
      <c r="AP417" s="79"/>
      <c r="AQ417" s="79"/>
      <c r="AR417" s="79"/>
      <c r="AS417" s="79"/>
      <c r="AT417" s="79"/>
      <c r="AU417" s="79"/>
      <c r="AV417" s="79"/>
      <c r="AW417" s="79"/>
      <c r="AX417" s="79"/>
      <c r="AY417" s="79"/>
      <c r="AZ417" s="79"/>
      <c r="BA417" s="79"/>
      <c r="BB417" s="79"/>
      <c r="BC417" s="79"/>
      <c r="BD417" s="79"/>
      <c r="BE417" s="79"/>
      <c r="BF417" s="79"/>
      <c r="BG417" s="79"/>
      <c r="BH417" s="79"/>
      <c r="BI417" s="79"/>
      <c r="BJ417" s="79"/>
      <c r="BK417" s="79"/>
      <c r="BL417" s="79"/>
      <c r="BM417" s="79"/>
      <c r="BN417" s="79"/>
      <c r="BO417" s="79"/>
      <c r="BP417" s="79"/>
      <c r="BQ417" s="79"/>
      <c r="BR417" s="79"/>
      <c r="BS417" s="79"/>
      <c r="BT417" s="79"/>
      <c r="BU417" s="79"/>
      <c r="BV417" s="79"/>
      <c r="BW417" s="79"/>
      <c r="BX417" s="79"/>
      <c r="BY417" s="79"/>
      <c r="BZ417" s="79"/>
      <c r="CA417" s="79"/>
      <c r="CB417" s="79"/>
      <c r="CC417" s="79"/>
      <c r="CD417" s="79"/>
      <c r="CE417" s="79"/>
      <c r="CF417" s="79"/>
      <c r="CG417" s="79"/>
      <c r="CH417" s="79"/>
      <c r="CI417" s="79"/>
      <c r="CJ417" s="79"/>
      <c r="CK417" s="79"/>
      <c r="CL417" s="79"/>
      <c r="CM417" s="79"/>
      <c r="CN417" s="79"/>
      <c r="CO417" s="79"/>
      <c r="CP417" s="79"/>
      <c r="CQ417" s="79"/>
      <c r="CR417" s="79"/>
      <c r="CS417" s="79"/>
      <c r="CT417" s="79"/>
      <c r="CU417" s="277"/>
      <c r="CV417" s="2"/>
      <c r="CW417" s="2"/>
      <c r="CX417" s="2"/>
      <c r="CY417" s="2"/>
      <c r="CZ417" s="2"/>
      <c r="DA417" s="2"/>
      <c r="DB417" s="2"/>
    </row>
    <row r="418" spans="1:106" s="7" customFormat="1" ht="12.75" hidden="1" customHeight="1">
      <c r="A418" s="278" t="s">
        <v>95</v>
      </c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4"/>
      <c r="X418" s="74"/>
      <c r="Y418" s="74"/>
      <c r="Z418" s="74"/>
      <c r="AA418" s="74"/>
      <c r="AB418" s="74"/>
      <c r="AC418" s="74"/>
      <c r="AD418" s="79"/>
      <c r="AE418" s="79"/>
      <c r="AF418" s="79"/>
      <c r="AG418" s="79"/>
      <c r="AH418" s="79"/>
      <c r="AI418" s="79"/>
      <c r="AJ418" s="79"/>
      <c r="AK418" s="79"/>
      <c r="AL418" s="79"/>
      <c r="AM418" s="79"/>
      <c r="AN418" s="79"/>
      <c r="AO418" s="79"/>
      <c r="AP418" s="79"/>
      <c r="AQ418" s="79"/>
      <c r="AR418" s="79"/>
      <c r="AS418" s="79"/>
      <c r="AT418" s="79"/>
      <c r="AU418" s="79"/>
      <c r="AV418" s="79"/>
      <c r="AW418" s="79"/>
      <c r="AX418" s="79"/>
      <c r="AY418" s="79"/>
      <c r="AZ418" s="79"/>
      <c r="BA418" s="79"/>
      <c r="BB418" s="79"/>
      <c r="BC418" s="79"/>
      <c r="BD418" s="79"/>
      <c r="BE418" s="79"/>
      <c r="BF418" s="79"/>
      <c r="BG418" s="79"/>
      <c r="BH418" s="79"/>
      <c r="BI418" s="79"/>
      <c r="BJ418" s="79"/>
      <c r="BK418" s="79"/>
      <c r="BL418" s="79"/>
      <c r="BM418" s="79"/>
      <c r="BN418" s="79"/>
      <c r="BO418" s="79"/>
      <c r="BP418" s="79"/>
      <c r="BQ418" s="79"/>
      <c r="BR418" s="79"/>
      <c r="BS418" s="79"/>
      <c r="BT418" s="79"/>
      <c r="BU418" s="79"/>
      <c r="BV418" s="79"/>
      <c r="BW418" s="79"/>
      <c r="BX418" s="79"/>
      <c r="BY418" s="79"/>
      <c r="BZ418" s="79"/>
      <c r="CA418" s="79"/>
      <c r="CB418" s="79"/>
      <c r="CC418" s="79"/>
      <c r="CD418" s="79"/>
      <c r="CE418" s="79"/>
      <c r="CF418" s="79"/>
      <c r="CG418" s="79"/>
      <c r="CH418" s="79"/>
      <c r="CI418" s="79"/>
      <c r="CJ418" s="79"/>
      <c r="CK418" s="79"/>
      <c r="CL418" s="79"/>
      <c r="CM418" s="79"/>
      <c r="CN418" s="79"/>
      <c r="CO418" s="79"/>
      <c r="CP418" s="79"/>
      <c r="CQ418" s="79"/>
      <c r="CR418" s="79"/>
      <c r="CS418" s="79"/>
      <c r="CT418" s="79"/>
      <c r="CU418" s="277"/>
    </row>
    <row r="419" spans="1:106" s="7" customFormat="1" ht="12.75" hidden="1" customHeight="1">
      <c r="A419" s="278" t="s">
        <v>96</v>
      </c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4"/>
      <c r="X419" s="74"/>
      <c r="Y419" s="74"/>
      <c r="Z419" s="74"/>
      <c r="AA419" s="74"/>
      <c r="AB419" s="74"/>
      <c r="AC419" s="74"/>
      <c r="AD419" s="79"/>
      <c r="AE419" s="79"/>
      <c r="AF419" s="79"/>
      <c r="AG419" s="79"/>
      <c r="AH419" s="79"/>
      <c r="AI419" s="79"/>
      <c r="AJ419" s="79"/>
      <c r="AK419" s="79"/>
      <c r="AL419" s="79"/>
      <c r="AM419" s="79"/>
      <c r="AN419" s="79"/>
      <c r="AO419" s="79"/>
      <c r="AP419" s="79"/>
      <c r="AQ419" s="79"/>
      <c r="AR419" s="79"/>
      <c r="AS419" s="79"/>
      <c r="AT419" s="79"/>
      <c r="AU419" s="79"/>
      <c r="AV419" s="79"/>
      <c r="AW419" s="79"/>
      <c r="AX419" s="79"/>
      <c r="AY419" s="79"/>
      <c r="AZ419" s="79"/>
      <c r="BA419" s="79"/>
      <c r="BB419" s="79"/>
      <c r="BC419" s="79"/>
      <c r="BD419" s="79"/>
      <c r="BE419" s="79"/>
      <c r="BF419" s="79"/>
      <c r="BG419" s="79"/>
      <c r="BH419" s="79"/>
      <c r="BI419" s="79"/>
      <c r="BJ419" s="79"/>
      <c r="BK419" s="79"/>
      <c r="BL419" s="79"/>
      <c r="BM419" s="79"/>
      <c r="BN419" s="79"/>
      <c r="BO419" s="79"/>
      <c r="BP419" s="79"/>
      <c r="BQ419" s="79"/>
      <c r="BR419" s="79"/>
      <c r="BS419" s="79"/>
      <c r="BT419" s="79"/>
      <c r="BU419" s="79"/>
      <c r="BV419" s="79"/>
      <c r="BW419" s="79"/>
      <c r="BX419" s="79"/>
      <c r="BY419" s="79"/>
      <c r="BZ419" s="79"/>
      <c r="CA419" s="79"/>
      <c r="CB419" s="79"/>
      <c r="CC419" s="79"/>
      <c r="CD419" s="79"/>
      <c r="CE419" s="79"/>
      <c r="CF419" s="79"/>
      <c r="CG419" s="79"/>
      <c r="CH419" s="79"/>
      <c r="CI419" s="79"/>
      <c r="CJ419" s="79"/>
      <c r="CK419" s="79"/>
      <c r="CL419" s="79"/>
      <c r="CM419" s="79"/>
      <c r="CN419" s="79"/>
      <c r="CO419" s="79"/>
      <c r="CP419" s="79"/>
      <c r="CQ419" s="79"/>
      <c r="CR419" s="79"/>
      <c r="CS419" s="79"/>
      <c r="CT419" s="79"/>
      <c r="CU419" s="277"/>
    </row>
    <row r="420" spans="1:106" s="7" customFormat="1" ht="12.75" hidden="1" customHeight="1">
      <c r="A420" s="278" t="s">
        <v>97</v>
      </c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4"/>
      <c r="X420" s="74"/>
      <c r="Y420" s="74"/>
      <c r="Z420" s="74"/>
      <c r="AA420" s="74"/>
      <c r="AB420" s="74"/>
      <c r="AC420" s="74"/>
      <c r="AD420" s="79"/>
      <c r="AE420" s="79"/>
      <c r="AF420" s="79"/>
      <c r="AG420" s="79"/>
      <c r="AH420" s="79"/>
      <c r="AI420" s="79"/>
      <c r="AJ420" s="79"/>
      <c r="AK420" s="79"/>
      <c r="AL420" s="79"/>
      <c r="AM420" s="79"/>
      <c r="AN420" s="79"/>
      <c r="AO420" s="79"/>
      <c r="AP420" s="79"/>
      <c r="AQ420" s="79"/>
      <c r="AR420" s="79"/>
      <c r="AS420" s="79"/>
      <c r="AT420" s="79"/>
      <c r="AU420" s="79"/>
      <c r="AV420" s="79"/>
      <c r="AW420" s="79"/>
      <c r="AX420" s="79"/>
      <c r="AY420" s="79"/>
      <c r="AZ420" s="79"/>
      <c r="BA420" s="79"/>
      <c r="BB420" s="79"/>
      <c r="BC420" s="79"/>
      <c r="BD420" s="79"/>
      <c r="BE420" s="79"/>
      <c r="BF420" s="79"/>
      <c r="BG420" s="79"/>
      <c r="BH420" s="79"/>
      <c r="BI420" s="79"/>
      <c r="BJ420" s="79"/>
      <c r="BK420" s="79"/>
      <c r="BL420" s="79"/>
      <c r="BM420" s="79"/>
      <c r="BN420" s="79"/>
      <c r="BO420" s="79"/>
      <c r="BP420" s="79"/>
      <c r="BQ420" s="79"/>
      <c r="BR420" s="79"/>
      <c r="BS420" s="79"/>
      <c r="BT420" s="79"/>
      <c r="BU420" s="79"/>
      <c r="BV420" s="79"/>
      <c r="BW420" s="79"/>
      <c r="BX420" s="79"/>
      <c r="BY420" s="79"/>
      <c r="BZ420" s="79"/>
      <c r="CA420" s="79"/>
      <c r="CB420" s="79"/>
      <c r="CC420" s="79"/>
      <c r="CD420" s="79"/>
      <c r="CE420" s="79"/>
      <c r="CF420" s="79"/>
      <c r="CG420" s="79"/>
      <c r="CH420" s="79"/>
      <c r="CI420" s="79"/>
      <c r="CJ420" s="79"/>
      <c r="CK420" s="79"/>
      <c r="CL420" s="79"/>
      <c r="CM420" s="79"/>
      <c r="CN420" s="79"/>
      <c r="CO420" s="79"/>
      <c r="CP420" s="79"/>
      <c r="CQ420" s="79"/>
      <c r="CR420" s="79"/>
      <c r="CS420" s="79"/>
      <c r="CT420" s="79"/>
      <c r="CU420" s="277"/>
    </row>
    <row r="421" spans="1:106" s="7" customFormat="1" ht="12.75" hidden="1" customHeight="1">
      <c r="A421" s="278" t="s">
        <v>98</v>
      </c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4"/>
      <c r="X421" s="74"/>
      <c r="Y421" s="74"/>
      <c r="Z421" s="74"/>
      <c r="AA421" s="74"/>
      <c r="AB421" s="74"/>
      <c r="AC421" s="74"/>
      <c r="AD421" s="79"/>
      <c r="AE421" s="79"/>
      <c r="AF421" s="79"/>
      <c r="AG421" s="79"/>
      <c r="AH421" s="79"/>
      <c r="AI421" s="79"/>
      <c r="AJ421" s="79"/>
      <c r="AK421" s="79"/>
      <c r="AL421" s="79"/>
      <c r="AM421" s="79"/>
      <c r="AN421" s="79"/>
      <c r="AO421" s="79"/>
      <c r="AP421" s="79"/>
      <c r="AQ421" s="79"/>
      <c r="AR421" s="79"/>
      <c r="AS421" s="79"/>
      <c r="AT421" s="79"/>
      <c r="AU421" s="79"/>
      <c r="AV421" s="79"/>
      <c r="AW421" s="79"/>
      <c r="AX421" s="79"/>
      <c r="AY421" s="79"/>
      <c r="AZ421" s="79"/>
      <c r="BA421" s="79"/>
      <c r="BB421" s="79"/>
      <c r="BC421" s="79"/>
      <c r="BD421" s="79"/>
      <c r="BE421" s="79"/>
      <c r="BF421" s="79"/>
      <c r="BG421" s="79"/>
      <c r="BH421" s="79"/>
      <c r="BI421" s="79"/>
      <c r="BJ421" s="79"/>
      <c r="BK421" s="79"/>
      <c r="BL421" s="79"/>
      <c r="BM421" s="79"/>
      <c r="BN421" s="79"/>
      <c r="BO421" s="79"/>
      <c r="BP421" s="79"/>
      <c r="BQ421" s="79"/>
      <c r="BR421" s="79"/>
      <c r="BS421" s="79"/>
      <c r="BT421" s="79"/>
      <c r="BU421" s="79"/>
      <c r="BV421" s="79"/>
      <c r="BW421" s="79"/>
      <c r="BX421" s="79"/>
      <c r="BY421" s="79"/>
      <c r="BZ421" s="79"/>
      <c r="CA421" s="79"/>
      <c r="CB421" s="79"/>
      <c r="CC421" s="79"/>
      <c r="CD421" s="79"/>
      <c r="CE421" s="79"/>
      <c r="CF421" s="79"/>
      <c r="CG421" s="79"/>
      <c r="CH421" s="79"/>
      <c r="CI421" s="79"/>
      <c r="CJ421" s="79"/>
      <c r="CK421" s="79"/>
      <c r="CL421" s="79"/>
      <c r="CM421" s="79"/>
      <c r="CN421" s="79"/>
      <c r="CO421" s="79"/>
      <c r="CP421" s="79"/>
      <c r="CQ421" s="79"/>
      <c r="CR421" s="79"/>
      <c r="CS421" s="79"/>
      <c r="CT421" s="79"/>
      <c r="CU421" s="277"/>
    </row>
    <row r="422" spans="1:106" ht="12.6" customHeight="1">
      <c r="A422" s="276" t="s">
        <v>37</v>
      </c>
      <c r="B422" s="76"/>
      <c r="C422" s="76"/>
      <c r="D422" s="76"/>
      <c r="E422" s="76"/>
      <c r="F422" s="76"/>
      <c r="G422" s="76"/>
      <c r="H422" s="76"/>
      <c r="I422" s="76"/>
      <c r="J422" s="76"/>
      <c r="K422" s="76"/>
      <c r="L422" s="76"/>
      <c r="M422" s="76"/>
      <c r="N422" s="76"/>
      <c r="O422" s="76"/>
      <c r="P422" s="76"/>
      <c r="Q422" s="76"/>
      <c r="R422" s="76"/>
      <c r="S422" s="76"/>
      <c r="T422" s="76"/>
      <c r="U422" s="76"/>
      <c r="V422" s="76"/>
      <c r="W422" s="200"/>
      <c r="X422" s="200"/>
      <c r="Y422" s="200"/>
      <c r="Z422" s="200"/>
      <c r="AA422" s="200"/>
      <c r="AB422" s="200"/>
      <c r="AC422" s="200"/>
      <c r="AD422" s="169"/>
      <c r="AE422" s="169"/>
      <c r="AF422" s="169"/>
      <c r="AG422" s="169"/>
      <c r="AH422" s="169"/>
      <c r="AI422" s="169"/>
      <c r="AJ422" s="169"/>
      <c r="AK422" s="200"/>
      <c r="AL422" s="200"/>
      <c r="AM422" s="200"/>
      <c r="AN422" s="200"/>
      <c r="AO422" s="200"/>
      <c r="AP422" s="200"/>
      <c r="AQ422" s="200"/>
      <c r="AR422" s="200"/>
      <c r="AS422" s="200"/>
      <c r="AT422" s="200"/>
      <c r="AU422" s="200"/>
      <c r="AV422" s="200"/>
      <c r="AW422" s="200"/>
      <c r="AX422" s="200"/>
      <c r="AY422" s="169"/>
      <c r="AZ422" s="169"/>
      <c r="BA422" s="169"/>
      <c r="BB422" s="169"/>
      <c r="BC422" s="169"/>
      <c r="BD422" s="169"/>
      <c r="BE422" s="169"/>
      <c r="BF422" s="200"/>
      <c r="BG422" s="200"/>
      <c r="BH422" s="200"/>
      <c r="BI422" s="200"/>
      <c r="BJ422" s="200"/>
      <c r="BK422" s="200"/>
      <c r="BL422" s="200"/>
      <c r="BM422" s="169"/>
      <c r="BN422" s="169"/>
      <c r="BO422" s="169"/>
      <c r="BP422" s="169"/>
      <c r="BQ422" s="169"/>
      <c r="BR422" s="169"/>
      <c r="BS422" s="169"/>
      <c r="BT422" s="200"/>
      <c r="BU422" s="200"/>
      <c r="BV422" s="200"/>
      <c r="BW422" s="200"/>
      <c r="BX422" s="200"/>
      <c r="BY422" s="200"/>
      <c r="BZ422" s="200"/>
      <c r="CA422" s="169"/>
      <c r="CB422" s="169"/>
      <c r="CC422" s="169"/>
      <c r="CD422" s="169"/>
      <c r="CE422" s="169"/>
      <c r="CF422" s="169"/>
      <c r="CG422" s="169"/>
      <c r="CH422" s="200"/>
      <c r="CI422" s="200"/>
      <c r="CJ422" s="200"/>
      <c r="CK422" s="200"/>
      <c r="CL422" s="200"/>
      <c r="CM422" s="200"/>
      <c r="CN422" s="200"/>
      <c r="CO422" s="169"/>
      <c r="CP422" s="169"/>
      <c r="CQ422" s="169"/>
      <c r="CR422" s="169"/>
      <c r="CS422" s="169"/>
      <c r="CT422" s="169"/>
      <c r="CU422" s="239"/>
      <c r="CV422" s="2"/>
      <c r="CW422" s="2"/>
      <c r="CX422" s="2"/>
      <c r="CY422" s="2"/>
      <c r="CZ422" s="2"/>
      <c r="DA422" s="2"/>
      <c r="DB422" s="2"/>
    </row>
    <row r="423" spans="1:106" ht="21.75" customHeight="1" thickBot="1">
      <c r="A423" s="274" t="s">
        <v>103</v>
      </c>
      <c r="B423" s="275"/>
      <c r="C423" s="275"/>
      <c r="D423" s="275"/>
      <c r="E423" s="275"/>
      <c r="F423" s="275"/>
      <c r="G423" s="275"/>
      <c r="H423" s="275"/>
      <c r="I423" s="275"/>
      <c r="J423" s="275"/>
      <c r="K423" s="275"/>
      <c r="L423" s="275"/>
      <c r="M423" s="275"/>
      <c r="N423" s="275"/>
      <c r="O423" s="275"/>
      <c r="P423" s="275"/>
      <c r="Q423" s="275"/>
      <c r="R423" s="275"/>
      <c r="S423" s="275"/>
      <c r="T423" s="275"/>
      <c r="U423" s="275"/>
      <c r="V423" s="275"/>
      <c r="W423" s="236" t="s">
        <v>34</v>
      </c>
      <c r="X423" s="236"/>
      <c r="Y423" s="236"/>
      <c r="Z423" s="236"/>
      <c r="AA423" s="236"/>
      <c r="AB423" s="236"/>
      <c r="AC423" s="236"/>
      <c r="AD423" s="235"/>
      <c r="AE423" s="235"/>
      <c r="AF423" s="235"/>
      <c r="AG423" s="235"/>
      <c r="AH423" s="235"/>
      <c r="AI423" s="235"/>
      <c r="AJ423" s="235"/>
      <c r="AK423" s="236" t="s">
        <v>34</v>
      </c>
      <c r="AL423" s="236"/>
      <c r="AM423" s="236"/>
      <c r="AN423" s="236"/>
      <c r="AO423" s="236"/>
      <c r="AP423" s="236"/>
      <c r="AQ423" s="236"/>
      <c r="AR423" s="236" t="s">
        <v>34</v>
      </c>
      <c r="AS423" s="236"/>
      <c r="AT423" s="236"/>
      <c r="AU423" s="236"/>
      <c r="AV423" s="236"/>
      <c r="AW423" s="236"/>
      <c r="AX423" s="236"/>
      <c r="AY423" s="235"/>
      <c r="AZ423" s="235"/>
      <c r="BA423" s="235"/>
      <c r="BB423" s="235"/>
      <c r="BC423" s="235"/>
      <c r="BD423" s="235"/>
      <c r="BE423" s="235"/>
      <c r="BF423" s="236" t="s">
        <v>34</v>
      </c>
      <c r="BG423" s="236"/>
      <c r="BH423" s="236"/>
      <c r="BI423" s="236"/>
      <c r="BJ423" s="236"/>
      <c r="BK423" s="236"/>
      <c r="BL423" s="236"/>
      <c r="BM423" s="235"/>
      <c r="BN423" s="235"/>
      <c r="BO423" s="235"/>
      <c r="BP423" s="235"/>
      <c r="BQ423" s="235"/>
      <c r="BR423" s="235"/>
      <c r="BS423" s="235"/>
      <c r="BT423" s="236" t="s">
        <v>34</v>
      </c>
      <c r="BU423" s="236"/>
      <c r="BV423" s="236"/>
      <c r="BW423" s="236"/>
      <c r="BX423" s="236"/>
      <c r="BY423" s="236"/>
      <c r="BZ423" s="236"/>
      <c r="CA423" s="235"/>
      <c r="CB423" s="235"/>
      <c r="CC423" s="235"/>
      <c r="CD423" s="235"/>
      <c r="CE423" s="235"/>
      <c r="CF423" s="235"/>
      <c r="CG423" s="235"/>
      <c r="CH423" s="236" t="s">
        <v>34</v>
      </c>
      <c r="CI423" s="236"/>
      <c r="CJ423" s="236"/>
      <c r="CK423" s="236"/>
      <c r="CL423" s="236"/>
      <c r="CM423" s="236"/>
      <c r="CN423" s="236"/>
      <c r="CO423" s="235"/>
      <c r="CP423" s="235"/>
      <c r="CQ423" s="235"/>
      <c r="CR423" s="235"/>
      <c r="CS423" s="235"/>
      <c r="CT423" s="235"/>
      <c r="CU423" s="237"/>
      <c r="CV423" s="2"/>
      <c r="CW423" s="2"/>
      <c r="CX423" s="2"/>
      <c r="CY423" s="2"/>
      <c r="CZ423" s="2"/>
      <c r="DA423" s="2"/>
      <c r="DB423" s="2"/>
    </row>
    <row r="424" spans="1:106" ht="9.75" customHeight="1"/>
    <row r="425" spans="1:106" ht="12.75" customHeight="1">
      <c r="A425" s="20"/>
      <c r="B425" s="166" t="s">
        <v>104</v>
      </c>
      <c r="C425" s="166"/>
      <c r="D425" s="166"/>
      <c r="E425" s="166"/>
      <c r="F425" s="166"/>
      <c r="G425" s="166"/>
      <c r="H425" s="166"/>
      <c r="I425" s="166"/>
      <c r="J425" s="166"/>
      <c r="K425" s="166"/>
      <c r="L425" s="166"/>
      <c r="M425" s="166"/>
      <c r="N425" s="166"/>
      <c r="O425" s="166"/>
      <c r="P425" s="166"/>
      <c r="Q425" s="166"/>
      <c r="R425" s="166"/>
      <c r="S425" s="166"/>
      <c r="T425" s="166"/>
      <c r="U425" s="166"/>
      <c r="V425" s="166"/>
      <c r="W425" s="166"/>
      <c r="X425" s="166"/>
      <c r="Y425" s="166"/>
      <c r="Z425" s="166"/>
      <c r="AA425" s="166"/>
      <c r="AB425" s="166"/>
      <c r="AC425" s="166"/>
      <c r="AD425" s="166"/>
      <c r="AE425" s="166"/>
      <c r="AF425" s="166"/>
      <c r="AG425" s="166"/>
      <c r="AH425" s="166"/>
      <c r="AI425" s="166"/>
      <c r="AJ425" s="166"/>
      <c r="AK425" s="166"/>
      <c r="AL425" s="166"/>
      <c r="AM425" s="166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6"/>
      <c r="BG425" s="166"/>
      <c r="BH425" s="166"/>
      <c r="BI425" s="166"/>
      <c r="BJ425" s="166"/>
      <c r="BK425" s="166"/>
      <c r="BL425" s="166"/>
      <c r="BM425" s="166"/>
      <c r="BN425" s="166"/>
      <c r="BO425" s="166"/>
      <c r="BP425" s="166"/>
      <c r="BQ425" s="166"/>
      <c r="BR425" s="166"/>
      <c r="BS425" s="166"/>
      <c r="BT425" s="166"/>
      <c r="BU425" s="166"/>
      <c r="BV425" s="166"/>
      <c r="BW425" s="166"/>
      <c r="BX425" s="166"/>
      <c r="BY425" s="166"/>
      <c r="BZ425" s="166"/>
      <c r="CA425" s="166"/>
      <c r="CB425" s="166"/>
      <c r="CC425" s="166"/>
      <c r="CD425" s="166"/>
      <c r="CE425" s="166"/>
      <c r="CF425" s="166"/>
      <c r="CG425" s="166"/>
      <c r="CH425" s="166"/>
      <c r="CI425" s="166"/>
      <c r="CJ425" s="166"/>
      <c r="CK425" s="166"/>
      <c r="CL425" s="166"/>
      <c r="CM425" s="166"/>
      <c r="CN425" s="166"/>
      <c r="CO425" s="166"/>
      <c r="CP425" s="166"/>
      <c r="CQ425" s="166"/>
      <c r="CR425" s="166"/>
      <c r="CS425" s="166"/>
      <c r="CT425" s="166"/>
      <c r="CU425" s="166"/>
      <c r="CV425" s="166"/>
      <c r="CW425" s="166"/>
      <c r="CX425" s="166"/>
      <c r="CY425" s="166"/>
      <c r="CZ425" s="166"/>
      <c r="DA425" s="166"/>
      <c r="DB425" s="20"/>
    </row>
    <row r="426" spans="1:106" ht="1.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20"/>
      <c r="BH426" s="20"/>
      <c r="BI426" s="20"/>
      <c r="BJ426" s="20"/>
      <c r="BK426" s="20"/>
      <c r="BL426" s="20"/>
      <c r="BM426" s="20"/>
      <c r="BN426" s="20"/>
      <c r="BO426" s="20"/>
      <c r="BP426" s="20"/>
      <c r="BQ426" s="20"/>
      <c r="BR426" s="20"/>
      <c r="BS426" s="20"/>
      <c r="BT426" s="20"/>
      <c r="BU426" s="20"/>
      <c r="BV426" s="20"/>
      <c r="BW426" s="20"/>
      <c r="BX426" s="20"/>
      <c r="BY426" s="20"/>
      <c r="BZ426" s="20"/>
      <c r="CA426" s="20"/>
      <c r="CB426" s="20"/>
      <c r="CC426" s="20"/>
      <c r="CD426" s="20"/>
      <c r="CE426" s="20"/>
      <c r="CF426" s="20"/>
      <c r="CG426" s="20"/>
      <c r="CH426" s="20"/>
      <c r="CI426" s="20"/>
      <c r="CJ426" s="20"/>
      <c r="CK426" s="20"/>
      <c r="CL426" s="20"/>
      <c r="CM426" s="20"/>
      <c r="CN426" s="20"/>
      <c r="CO426" s="20"/>
      <c r="CP426" s="20"/>
      <c r="CQ426" s="20"/>
      <c r="CR426" s="20"/>
      <c r="CS426" s="20"/>
      <c r="CT426" s="20"/>
      <c r="CU426" s="20"/>
      <c r="CV426" s="20"/>
      <c r="CW426" s="20"/>
      <c r="CX426" s="20"/>
      <c r="CY426" s="20"/>
      <c r="CZ426" s="20"/>
      <c r="DA426" s="20"/>
      <c r="DB426" s="20"/>
    </row>
    <row r="427" spans="1:106" ht="1.5" customHeight="1" thickBo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20"/>
      <c r="BH427" s="20"/>
      <c r="BI427" s="20"/>
      <c r="BJ427" s="20"/>
      <c r="BK427" s="20"/>
      <c r="BL427" s="20"/>
      <c r="BM427" s="20"/>
      <c r="BN427" s="20"/>
      <c r="BO427" s="20"/>
      <c r="BP427" s="20"/>
      <c r="BQ427" s="20"/>
      <c r="BR427" s="20"/>
      <c r="BS427" s="20"/>
      <c r="BT427" s="20"/>
      <c r="BU427" s="20"/>
      <c r="BV427" s="20"/>
      <c r="BW427" s="20"/>
      <c r="BX427" s="20"/>
      <c r="BY427" s="20"/>
      <c r="BZ427" s="20"/>
      <c r="CA427" s="20"/>
      <c r="CB427" s="20"/>
      <c r="CC427" s="20"/>
      <c r="CD427" s="20"/>
      <c r="CE427" s="20"/>
      <c r="CF427" s="20"/>
      <c r="CG427" s="20"/>
      <c r="CH427" s="20"/>
      <c r="CI427" s="20"/>
      <c r="CJ427" s="20"/>
      <c r="CK427" s="20"/>
      <c r="CL427" s="20"/>
      <c r="CM427" s="20"/>
      <c r="CN427" s="20"/>
      <c r="CO427" s="20"/>
      <c r="CP427" s="20"/>
      <c r="CQ427" s="20"/>
      <c r="CR427" s="20"/>
      <c r="CS427" s="20"/>
      <c r="CT427" s="20"/>
      <c r="CU427" s="20"/>
      <c r="CV427" s="20"/>
      <c r="CW427" s="20"/>
      <c r="CX427" s="20"/>
      <c r="CY427" s="20"/>
      <c r="CZ427" s="20"/>
      <c r="DA427" s="20"/>
      <c r="DB427" s="20"/>
    </row>
    <row r="428" spans="1:106" ht="12.75" customHeight="1">
      <c r="A428" s="266" t="s">
        <v>44</v>
      </c>
      <c r="B428" s="266"/>
      <c r="C428" s="266"/>
      <c r="D428" s="266"/>
      <c r="E428" s="266"/>
      <c r="F428" s="270" t="s">
        <v>105</v>
      </c>
      <c r="G428" s="270"/>
      <c r="H428" s="270"/>
      <c r="I428" s="270"/>
      <c r="J428" s="270"/>
      <c r="K428" s="270"/>
      <c r="L428" s="270"/>
      <c r="M428" s="270"/>
      <c r="N428" s="270"/>
      <c r="O428" s="270"/>
      <c r="P428" s="270"/>
      <c r="Q428" s="270"/>
      <c r="R428" s="270"/>
      <c r="S428" s="270"/>
      <c r="T428" s="270"/>
      <c r="U428" s="270"/>
      <c r="V428" s="270"/>
      <c r="W428" s="272" t="s">
        <v>194</v>
      </c>
      <c r="X428" s="272"/>
      <c r="Y428" s="272"/>
      <c r="Z428" s="272"/>
      <c r="AA428" s="272"/>
      <c r="AB428" s="272"/>
      <c r="AC428" s="272"/>
      <c r="AD428" s="272"/>
      <c r="AE428" s="272"/>
      <c r="AF428" s="272"/>
      <c r="AG428" s="272"/>
      <c r="AH428" s="272"/>
      <c r="AI428" s="272"/>
      <c r="AJ428" s="272"/>
      <c r="AK428" s="272"/>
      <c r="AL428" s="272"/>
      <c r="AM428" s="272"/>
      <c r="AN428" s="272"/>
      <c r="AO428" s="272"/>
      <c r="AP428" s="272"/>
      <c r="AQ428" s="272"/>
      <c r="AR428" s="272"/>
      <c r="AS428" s="272"/>
      <c r="AT428" s="272"/>
      <c r="AU428" s="272" t="s">
        <v>207</v>
      </c>
      <c r="AV428" s="272"/>
      <c r="AW428" s="272"/>
      <c r="AX428" s="272"/>
      <c r="AY428" s="272"/>
      <c r="AZ428" s="272"/>
      <c r="BA428" s="272"/>
      <c r="BB428" s="272"/>
      <c r="BC428" s="272"/>
      <c r="BD428" s="272"/>
      <c r="BE428" s="272"/>
      <c r="BF428" s="272"/>
      <c r="BG428" s="272"/>
      <c r="BH428" s="272"/>
      <c r="BI428" s="272"/>
      <c r="BJ428" s="272"/>
      <c r="BK428" s="272"/>
      <c r="BL428" s="272"/>
      <c r="BM428" s="272"/>
      <c r="BN428" s="272"/>
      <c r="BO428" s="272"/>
      <c r="BP428" s="272"/>
      <c r="BQ428" s="272"/>
      <c r="BR428" s="272"/>
      <c r="BS428" s="273">
        <v>2025</v>
      </c>
      <c r="BT428" s="273"/>
      <c r="BU428" s="273"/>
      <c r="BV428" s="273"/>
      <c r="BW428" s="273"/>
      <c r="BX428" s="273"/>
      <c r="BY428" s="273"/>
      <c r="BZ428" s="273"/>
      <c r="CA428" s="273"/>
      <c r="CB428" s="273"/>
      <c r="CC428" s="273"/>
      <c r="CD428" s="273"/>
      <c r="CE428" s="273">
        <v>2026</v>
      </c>
      <c r="CF428" s="273"/>
      <c r="CG428" s="273"/>
      <c r="CH428" s="273"/>
      <c r="CI428" s="273"/>
      <c r="CJ428" s="273"/>
      <c r="CK428" s="273"/>
      <c r="CL428" s="273"/>
      <c r="CM428" s="273"/>
      <c r="CN428" s="273"/>
      <c r="CO428" s="273"/>
      <c r="CP428" s="273"/>
      <c r="CQ428" s="264">
        <v>2027</v>
      </c>
      <c r="CR428" s="264"/>
      <c r="CS428" s="264"/>
      <c r="CT428" s="264"/>
      <c r="CU428" s="264"/>
      <c r="CV428" s="264"/>
      <c r="CW428" s="264"/>
      <c r="CX428" s="264"/>
      <c r="CY428" s="264"/>
      <c r="CZ428" s="264"/>
      <c r="DA428" s="264"/>
      <c r="DB428" s="264"/>
    </row>
    <row r="429" spans="1:106" ht="12.75" customHeight="1">
      <c r="A429" s="267"/>
      <c r="B429" s="268"/>
      <c r="C429" s="268"/>
      <c r="D429" s="268"/>
      <c r="E429" s="269"/>
      <c r="F429" s="271"/>
      <c r="G429" s="268"/>
      <c r="H429" s="268"/>
      <c r="I429" s="268"/>
      <c r="J429" s="268"/>
      <c r="K429" s="268"/>
      <c r="L429" s="268"/>
      <c r="M429" s="268"/>
      <c r="N429" s="268"/>
      <c r="O429" s="268"/>
      <c r="P429" s="268"/>
      <c r="Q429" s="268"/>
      <c r="R429" s="268"/>
      <c r="S429" s="268"/>
      <c r="T429" s="268"/>
      <c r="U429" s="268"/>
      <c r="V429" s="268"/>
      <c r="W429" s="265" t="s">
        <v>51</v>
      </c>
      <c r="X429" s="265"/>
      <c r="Y429" s="265"/>
      <c r="Z429" s="265"/>
      <c r="AA429" s="265"/>
      <c r="AB429" s="265"/>
      <c r="AC429" s="265"/>
      <c r="AD429" s="265"/>
      <c r="AE429" s="265"/>
      <c r="AF429" s="265"/>
      <c r="AG429" s="265"/>
      <c r="AH429" s="265"/>
      <c r="AI429" s="265" t="s">
        <v>26</v>
      </c>
      <c r="AJ429" s="265"/>
      <c r="AK429" s="265"/>
      <c r="AL429" s="265"/>
      <c r="AM429" s="265"/>
      <c r="AN429" s="265"/>
      <c r="AO429" s="265"/>
      <c r="AP429" s="265"/>
      <c r="AQ429" s="265"/>
      <c r="AR429" s="265"/>
      <c r="AS429" s="265"/>
      <c r="AT429" s="265"/>
      <c r="AU429" s="265" t="s">
        <v>51</v>
      </c>
      <c r="AV429" s="265"/>
      <c r="AW429" s="265"/>
      <c r="AX429" s="265"/>
      <c r="AY429" s="265"/>
      <c r="AZ429" s="265"/>
      <c r="BA429" s="265"/>
      <c r="BB429" s="265"/>
      <c r="BC429" s="265"/>
      <c r="BD429" s="265"/>
      <c r="BE429" s="265"/>
      <c r="BF429" s="265"/>
      <c r="BG429" s="265" t="s">
        <v>26</v>
      </c>
      <c r="BH429" s="265"/>
      <c r="BI429" s="265"/>
      <c r="BJ429" s="265"/>
      <c r="BK429" s="265"/>
      <c r="BL429" s="265"/>
      <c r="BM429" s="265"/>
      <c r="BN429" s="265"/>
      <c r="BO429" s="265"/>
      <c r="BP429" s="265"/>
      <c r="BQ429" s="265"/>
      <c r="BR429" s="265"/>
      <c r="BS429" s="262" t="s">
        <v>51</v>
      </c>
      <c r="BT429" s="262"/>
      <c r="BU429" s="262"/>
      <c r="BV429" s="262"/>
      <c r="BW429" s="262"/>
      <c r="BX429" s="262"/>
      <c r="BY429" s="262" t="s">
        <v>26</v>
      </c>
      <c r="BZ429" s="262"/>
      <c r="CA429" s="262"/>
      <c r="CB429" s="262"/>
      <c r="CC429" s="262"/>
      <c r="CD429" s="262"/>
      <c r="CE429" s="262" t="s">
        <v>51</v>
      </c>
      <c r="CF429" s="262"/>
      <c r="CG429" s="262"/>
      <c r="CH429" s="262"/>
      <c r="CI429" s="262"/>
      <c r="CJ429" s="262"/>
      <c r="CK429" s="262" t="s">
        <v>26</v>
      </c>
      <c r="CL429" s="262"/>
      <c r="CM429" s="262"/>
      <c r="CN429" s="262"/>
      <c r="CO429" s="262"/>
      <c r="CP429" s="262"/>
      <c r="CQ429" s="262" t="s">
        <v>51</v>
      </c>
      <c r="CR429" s="262"/>
      <c r="CS429" s="262"/>
      <c r="CT429" s="262"/>
      <c r="CU429" s="262"/>
      <c r="CV429" s="262"/>
      <c r="CW429" s="258" t="s">
        <v>26</v>
      </c>
      <c r="CX429" s="258"/>
      <c r="CY429" s="258"/>
      <c r="CZ429" s="258"/>
      <c r="DA429" s="258"/>
      <c r="DB429" s="258"/>
    </row>
    <row r="430" spans="1:106" ht="21.75" customHeight="1">
      <c r="A430" s="267"/>
      <c r="B430" s="268"/>
      <c r="C430" s="268"/>
      <c r="D430" s="268"/>
      <c r="E430" s="269"/>
      <c r="F430" s="271"/>
      <c r="G430" s="268"/>
      <c r="H430" s="268"/>
      <c r="I430" s="268"/>
      <c r="J430" s="268"/>
      <c r="K430" s="268"/>
      <c r="L430" s="268"/>
      <c r="M430" s="268"/>
      <c r="N430" s="268"/>
      <c r="O430" s="268"/>
      <c r="P430" s="268"/>
      <c r="Q430" s="268"/>
      <c r="R430" s="268"/>
      <c r="S430" s="268"/>
      <c r="T430" s="268"/>
      <c r="U430" s="268"/>
      <c r="V430" s="268"/>
      <c r="W430" s="262" t="s">
        <v>106</v>
      </c>
      <c r="X430" s="262"/>
      <c r="Y430" s="262"/>
      <c r="Z430" s="262"/>
      <c r="AA430" s="262"/>
      <c r="AB430" s="262"/>
      <c r="AC430" s="262" t="s">
        <v>107</v>
      </c>
      <c r="AD430" s="262"/>
      <c r="AE430" s="262"/>
      <c r="AF430" s="262"/>
      <c r="AG430" s="262"/>
      <c r="AH430" s="262"/>
      <c r="AI430" s="262" t="s">
        <v>106</v>
      </c>
      <c r="AJ430" s="262"/>
      <c r="AK430" s="262"/>
      <c r="AL430" s="262"/>
      <c r="AM430" s="262"/>
      <c r="AN430" s="262"/>
      <c r="AO430" s="262" t="s">
        <v>107</v>
      </c>
      <c r="AP430" s="262"/>
      <c r="AQ430" s="262"/>
      <c r="AR430" s="262"/>
      <c r="AS430" s="262"/>
      <c r="AT430" s="262"/>
      <c r="AU430" s="262" t="s">
        <v>106</v>
      </c>
      <c r="AV430" s="262"/>
      <c r="AW430" s="262"/>
      <c r="AX430" s="262"/>
      <c r="AY430" s="262"/>
      <c r="AZ430" s="262"/>
      <c r="BA430" s="262" t="s">
        <v>107</v>
      </c>
      <c r="BB430" s="262"/>
      <c r="BC430" s="262"/>
      <c r="BD430" s="262"/>
      <c r="BE430" s="262"/>
      <c r="BF430" s="262"/>
      <c r="BG430" s="262" t="s">
        <v>106</v>
      </c>
      <c r="BH430" s="262"/>
      <c r="BI430" s="262"/>
      <c r="BJ430" s="262"/>
      <c r="BK430" s="262"/>
      <c r="BL430" s="262"/>
      <c r="BM430" s="262" t="s">
        <v>107</v>
      </c>
      <c r="BN430" s="262"/>
      <c r="BO430" s="262"/>
      <c r="BP430" s="262"/>
      <c r="BQ430" s="262"/>
      <c r="BR430" s="262"/>
      <c r="BS430" s="259"/>
      <c r="BT430" s="260"/>
      <c r="BU430" s="260"/>
      <c r="BV430" s="260"/>
      <c r="BW430" s="260"/>
      <c r="BX430" s="263"/>
      <c r="BY430" s="259"/>
      <c r="BZ430" s="260"/>
      <c r="CA430" s="260"/>
      <c r="CB430" s="260"/>
      <c r="CC430" s="260"/>
      <c r="CD430" s="263"/>
      <c r="CE430" s="259"/>
      <c r="CF430" s="260"/>
      <c r="CG430" s="260"/>
      <c r="CH430" s="260"/>
      <c r="CI430" s="260"/>
      <c r="CJ430" s="263"/>
      <c r="CK430" s="259"/>
      <c r="CL430" s="260"/>
      <c r="CM430" s="260"/>
      <c r="CN430" s="260"/>
      <c r="CO430" s="260"/>
      <c r="CP430" s="263"/>
      <c r="CQ430" s="259"/>
      <c r="CR430" s="260"/>
      <c r="CS430" s="260"/>
      <c r="CT430" s="260"/>
      <c r="CU430" s="260"/>
      <c r="CV430" s="263"/>
      <c r="CW430" s="259"/>
      <c r="CX430" s="260"/>
      <c r="CY430" s="260"/>
      <c r="CZ430" s="260"/>
      <c r="DA430" s="260"/>
      <c r="DB430" s="261"/>
    </row>
    <row r="431" spans="1:106" s="19" customFormat="1" ht="12.75" customHeight="1">
      <c r="A431" s="257">
        <v>1</v>
      </c>
      <c r="B431" s="255"/>
      <c r="C431" s="255"/>
      <c r="D431" s="255"/>
      <c r="E431" s="255"/>
      <c r="F431" s="255">
        <v>2</v>
      </c>
      <c r="G431" s="255"/>
      <c r="H431" s="255"/>
      <c r="I431" s="255"/>
      <c r="J431" s="255"/>
      <c r="K431" s="255"/>
      <c r="L431" s="255"/>
      <c r="M431" s="255"/>
      <c r="N431" s="255"/>
      <c r="O431" s="255"/>
      <c r="P431" s="255"/>
      <c r="Q431" s="255"/>
      <c r="R431" s="255"/>
      <c r="S431" s="255"/>
      <c r="T431" s="255"/>
      <c r="U431" s="255"/>
      <c r="V431" s="255"/>
      <c r="W431" s="255">
        <v>3</v>
      </c>
      <c r="X431" s="255"/>
      <c r="Y431" s="255"/>
      <c r="Z431" s="255"/>
      <c r="AA431" s="255"/>
      <c r="AB431" s="255"/>
      <c r="AC431" s="255">
        <v>4</v>
      </c>
      <c r="AD431" s="255"/>
      <c r="AE431" s="255"/>
      <c r="AF431" s="255"/>
      <c r="AG431" s="255"/>
      <c r="AH431" s="255"/>
      <c r="AI431" s="255">
        <v>5</v>
      </c>
      <c r="AJ431" s="255"/>
      <c r="AK431" s="255"/>
      <c r="AL431" s="255"/>
      <c r="AM431" s="255"/>
      <c r="AN431" s="255"/>
      <c r="AO431" s="255">
        <v>6</v>
      </c>
      <c r="AP431" s="255"/>
      <c r="AQ431" s="255"/>
      <c r="AR431" s="255"/>
      <c r="AS431" s="255"/>
      <c r="AT431" s="255"/>
      <c r="AU431" s="255">
        <v>7</v>
      </c>
      <c r="AV431" s="255"/>
      <c r="AW431" s="255"/>
      <c r="AX431" s="255"/>
      <c r="AY431" s="255"/>
      <c r="AZ431" s="255"/>
      <c r="BA431" s="255">
        <v>8</v>
      </c>
      <c r="BB431" s="255"/>
      <c r="BC431" s="255"/>
      <c r="BD431" s="255"/>
      <c r="BE431" s="255"/>
      <c r="BF431" s="255"/>
      <c r="BG431" s="255">
        <v>9</v>
      </c>
      <c r="BH431" s="255"/>
      <c r="BI431" s="255"/>
      <c r="BJ431" s="255"/>
      <c r="BK431" s="255"/>
      <c r="BL431" s="255"/>
      <c r="BM431" s="255">
        <v>10</v>
      </c>
      <c r="BN431" s="255"/>
      <c r="BO431" s="255"/>
      <c r="BP431" s="255"/>
      <c r="BQ431" s="255"/>
      <c r="BR431" s="255"/>
      <c r="BS431" s="255">
        <v>11</v>
      </c>
      <c r="BT431" s="255"/>
      <c r="BU431" s="255"/>
      <c r="BV431" s="255"/>
      <c r="BW431" s="255"/>
      <c r="BX431" s="255"/>
      <c r="BY431" s="255">
        <v>12</v>
      </c>
      <c r="BZ431" s="255"/>
      <c r="CA431" s="255"/>
      <c r="CB431" s="255"/>
      <c r="CC431" s="255"/>
      <c r="CD431" s="255"/>
      <c r="CE431" s="255">
        <v>13</v>
      </c>
      <c r="CF431" s="255"/>
      <c r="CG431" s="255"/>
      <c r="CH431" s="255"/>
      <c r="CI431" s="255"/>
      <c r="CJ431" s="255"/>
      <c r="CK431" s="255">
        <v>14</v>
      </c>
      <c r="CL431" s="255"/>
      <c r="CM431" s="255"/>
      <c r="CN431" s="255"/>
      <c r="CO431" s="255"/>
      <c r="CP431" s="255"/>
      <c r="CQ431" s="255">
        <v>15</v>
      </c>
      <c r="CR431" s="255"/>
      <c r="CS431" s="255"/>
      <c r="CT431" s="255"/>
      <c r="CU431" s="255"/>
      <c r="CV431" s="255"/>
      <c r="CW431" s="255">
        <v>16</v>
      </c>
      <c r="CX431" s="255"/>
      <c r="CY431" s="255"/>
      <c r="CZ431" s="255"/>
      <c r="DA431" s="255"/>
      <c r="DB431" s="256"/>
    </row>
    <row r="432" spans="1:106" s="32" customFormat="1" ht="12.75" hidden="1" customHeight="1">
      <c r="A432" s="251"/>
      <c r="B432" s="252"/>
      <c r="C432" s="252"/>
      <c r="D432" s="252"/>
      <c r="E432" s="252"/>
      <c r="F432" s="253" t="s">
        <v>108</v>
      </c>
      <c r="G432" s="253"/>
      <c r="H432" s="253"/>
      <c r="I432" s="253"/>
      <c r="J432" s="253"/>
      <c r="K432" s="253"/>
      <c r="L432" s="253"/>
      <c r="M432" s="253"/>
      <c r="N432" s="253"/>
      <c r="O432" s="253"/>
      <c r="P432" s="253"/>
      <c r="Q432" s="253"/>
      <c r="R432" s="253"/>
      <c r="S432" s="253"/>
      <c r="T432" s="253"/>
      <c r="U432" s="253"/>
      <c r="V432" s="253"/>
      <c r="W432" s="254"/>
      <c r="X432" s="254"/>
      <c r="Y432" s="254"/>
      <c r="Z432" s="254"/>
      <c r="AA432" s="254"/>
      <c r="AB432" s="254"/>
      <c r="AC432" s="254"/>
      <c r="AD432" s="254"/>
      <c r="AE432" s="254"/>
      <c r="AF432" s="254"/>
      <c r="AG432" s="254"/>
      <c r="AH432" s="254"/>
      <c r="AI432" s="249"/>
      <c r="AJ432" s="249"/>
      <c r="AK432" s="249"/>
      <c r="AL432" s="249"/>
      <c r="AM432" s="249"/>
      <c r="AN432" s="249"/>
      <c r="AO432" s="249"/>
      <c r="AP432" s="249"/>
      <c r="AQ432" s="249"/>
      <c r="AR432" s="249"/>
      <c r="AS432" s="249"/>
      <c r="AT432" s="249"/>
      <c r="AU432" s="249"/>
      <c r="AV432" s="249"/>
      <c r="AW432" s="249"/>
      <c r="AX432" s="249"/>
      <c r="AY432" s="249"/>
      <c r="AZ432" s="249"/>
      <c r="BA432" s="249"/>
      <c r="BB432" s="249"/>
      <c r="BC432" s="249"/>
      <c r="BD432" s="249"/>
      <c r="BE432" s="249"/>
      <c r="BF432" s="249"/>
      <c r="BG432" s="249"/>
      <c r="BH432" s="249"/>
      <c r="BI432" s="249"/>
      <c r="BJ432" s="249"/>
      <c r="BK432" s="249"/>
      <c r="BL432" s="249"/>
      <c r="BM432" s="249"/>
      <c r="BN432" s="249"/>
      <c r="BO432" s="249"/>
      <c r="BP432" s="249"/>
      <c r="BQ432" s="249"/>
      <c r="BR432" s="249"/>
      <c r="BS432" s="249"/>
      <c r="BT432" s="249"/>
      <c r="BU432" s="249"/>
      <c r="BV432" s="249"/>
      <c r="BW432" s="249"/>
      <c r="BX432" s="249"/>
      <c r="BY432" s="249"/>
      <c r="BZ432" s="249"/>
      <c r="CA432" s="249"/>
      <c r="CB432" s="249"/>
      <c r="CC432" s="249"/>
      <c r="CD432" s="249"/>
      <c r="CE432" s="249"/>
      <c r="CF432" s="249"/>
      <c r="CG432" s="249"/>
      <c r="CH432" s="249"/>
      <c r="CI432" s="249"/>
      <c r="CJ432" s="249"/>
      <c r="CK432" s="249"/>
      <c r="CL432" s="249"/>
      <c r="CM432" s="249"/>
      <c r="CN432" s="249"/>
      <c r="CO432" s="249"/>
      <c r="CP432" s="249"/>
      <c r="CQ432" s="249"/>
      <c r="CR432" s="249"/>
      <c r="CS432" s="249"/>
      <c r="CT432" s="249"/>
      <c r="CU432" s="249"/>
      <c r="CV432" s="249"/>
      <c r="CW432" s="249"/>
      <c r="CX432" s="249"/>
      <c r="CY432" s="249"/>
      <c r="CZ432" s="249"/>
      <c r="DA432" s="249"/>
      <c r="DB432" s="250"/>
    </row>
    <row r="433" spans="1:106" s="7" customFormat="1" ht="12.75" hidden="1" customHeight="1">
      <c r="A433" s="247"/>
      <c r="B433" s="73"/>
      <c r="C433" s="73"/>
      <c r="D433" s="73"/>
      <c r="E433" s="73"/>
      <c r="F433" s="97" t="s">
        <v>94</v>
      </c>
      <c r="G433" s="97"/>
      <c r="H433" s="97"/>
      <c r="I433" s="97"/>
      <c r="J433" s="97"/>
      <c r="K433" s="97"/>
      <c r="L433" s="97"/>
      <c r="M433" s="97"/>
      <c r="N433" s="97"/>
      <c r="O433" s="97"/>
      <c r="P433" s="97"/>
      <c r="Q433" s="97"/>
      <c r="R433" s="97"/>
      <c r="S433" s="97"/>
      <c r="T433" s="97"/>
      <c r="U433" s="97"/>
      <c r="V433" s="97"/>
      <c r="W433" s="248"/>
      <c r="X433" s="248"/>
      <c r="Y433" s="248"/>
      <c r="Z433" s="248"/>
      <c r="AA433" s="248"/>
      <c r="AB433" s="248"/>
      <c r="AC433" s="248"/>
      <c r="AD433" s="248"/>
      <c r="AE433" s="248"/>
      <c r="AF433" s="248"/>
      <c r="AG433" s="248"/>
      <c r="AH433" s="248"/>
      <c r="AI433" s="245"/>
      <c r="AJ433" s="245"/>
      <c r="AK433" s="245"/>
      <c r="AL433" s="245"/>
      <c r="AM433" s="245"/>
      <c r="AN433" s="245"/>
      <c r="AO433" s="245"/>
      <c r="AP433" s="245"/>
      <c r="AQ433" s="245"/>
      <c r="AR433" s="245"/>
      <c r="AS433" s="245"/>
      <c r="AT433" s="245"/>
      <c r="AU433" s="245"/>
      <c r="AV433" s="245"/>
      <c r="AW433" s="245"/>
      <c r="AX433" s="245"/>
      <c r="AY433" s="245"/>
      <c r="AZ433" s="245"/>
      <c r="BA433" s="245"/>
      <c r="BB433" s="245"/>
      <c r="BC433" s="245"/>
      <c r="BD433" s="245"/>
      <c r="BE433" s="245"/>
      <c r="BF433" s="245"/>
      <c r="BG433" s="245"/>
      <c r="BH433" s="245"/>
      <c r="BI433" s="245"/>
      <c r="BJ433" s="245"/>
      <c r="BK433" s="245"/>
      <c r="BL433" s="245"/>
      <c r="BM433" s="245"/>
      <c r="BN433" s="245"/>
      <c r="BO433" s="245"/>
      <c r="BP433" s="245"/>
      <c r="BQ433" s="245"/>
      <c r="BR433" s="245"/>
      <c r="BS433" s="245"/>
      <c r="BT433" s="245"/>
      <c r="BU433" s="245"/>
      <c r="BV433" s="245"/>
      <c r="BW433" s="245"/>
      <c r="BX433" s="245"/>
      <c r="BY433" s="245"/>
      <c r="BZ433" s="245"/>
      <c r="CA433" s="245"/>
      <c r="CB433" s="245"/>
      <c r="CC433" s="245"/>
      <c r="CD433" s="245"/>
      <c r="CE433" s="245"/>
      <c r="CF433" s="245"/>
      <c r="CG433" s="245"/>
      <c r="CH433" s="245"/>
      <c r="CI433" s="245"/>
      <c r="CJ433" s="245"/>
      <c r="CK433" s="245"/>
      <c r="CL433" s="245"/>
      <c r="CM433" s="245"/>
      <c r="CN433" s="245"/>
      <c r="CO433" s="245"/>
      <c r="CP433" s="245"/>
      <c r="CQ433" s="245"/>
      <c r="CR433" s="245"/>
      <c r="CS433" s="245"/>
      <c r="CT433" s="245"/>
      <c r="CU433" s="245"/>
      <c r="CV433" s="245"/>
      <c r="CW433" s="245"/>
      <c r="CX433" s="245"/>
      <c r="CY433" s="245"/>
      <c r="CZ433" s="245"/>
      <c r="DA433" s="245"/>
      <c r="DB433" s="246"/>
    </row>
    <row r="434" spans="1:106" s="7" customFormat="1" ht="21.75" hidden="1" customHeight="1">
      <c r="A434" s="247"/>
      <c r="B434" s="73"/>
      <c r="C434" s="73"/>
      <c r="D434" s="73"/>
      <c r="E434" s="73"/>
      <c r="F434" s="97" t="s">
        <v>99</v>
      </c>
      <c r="G434" s="97"/>
      <c r="H434" s="97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248"/>
      <c r="X434" s="248"/>
      <c r="Y434" s="248"/>
      <c r="Z434" s="248"/>
      <c r="AA434" s="248"/>
      <c r="AB434" s="248"/>
      <c r="AC434" s="248"/>
      <c r="AD434" s="248"/>
      <c r="AE434" s="248"/>
      <c r="AF434" s="248"/>
      <c r="AG434" s="248"/>
      <c r="AH434" s="248"/>
      <c r="AI434" s="245"/>
      <c r="AJ434" s="245"/>
      <c r="AK434" s="245"/>
      <c r="AL434" s="245"/>
      <c r="AM434" s="245"/>
      <c r="AN434" s="245"/>
      <c r="AO434" s="245"/>
      <c r="AP434" s="245"/>
      <c r="AQ434" s="245"/>
      <c r="AR434" s="245"/>
      <c r="AS434" s="245"/>
      <c r="AT434" s="245"/>
      <c r="AU434" s="245"/>
      <c r="AV434" s="245"/>
      <c r="AW434" s="245"/>
      <c r="AX434" s="245"/>
      <c r="AY434" s="245"/>
      <c r="AZ434" s="245"/>
      <c r="BA434" s="245"/>
      <c r="BB434" s="245"/>
      <c r="BC434" s="245"/>
      <c r="BD434" s="245"/>
      <c r="BE434" s="245"/>
      <c r="BF434" s="245"/>
      <c r="BG434" s="245"/>
      <c r="BH434" s="245"/>
      <c r="BI434" s="245"/>
      <c r="BJ434" s="245"/>
      <c r="BK434" s="245"/>
      <c r="BL434" s="245"/>
      <c r="BM434" s="245"/>
      <c r="BN434" s="245"/>
      <c r="BO434" s="245"/>
      <c r="BP434" s="245"/>
      <c r="BQ434" s="245"/>
      <c r="BR434" s="245"/>
      <c r="BS434" s="245"/>
      <c r="BT434" s="245"/>
      <c r="BU434" s="245"/>
      <c r="BV434" s="245"/>
      <c r="BW434" s="245"/>
      <c r="BX434" s="245"/>
      <c r="BY434" s="245"/>
      <c r="BZ434" s="245"/>
      <c r="CA434" s="245"/>
      <c r="CB434" s="245"/>
      <c r="CC434" s="245"/>
      <c r="CD434" s="245"/>
      <c r="CE434" s="245"/>
      <c r="CF434" s="245"/>
      <c r="CG434" s="245"/>
      <c r="CH434" s="245"/>
      <c r="CI434" s="245"/>
      <c r="CJ434" s="245"/>
      <c r="CK434" s="245"/>
      <c r="CL434" s="245"/>
      <c r="CM434" s="245"/>
      <c r="CN434" s="245"/>
      <c r="CO434" s="245"/>
      <c r="CP434" s="245"/>
      <c r="CQ434" s="245"/>
      <c r="CR434" s="245"/>
      <c r="CS434" s="245"/>
      <c r="CT434" s="245"/>
      <c r="CU434" s="245"/>
      <c r="CV434" s="245"/>
      <c r="CW434" s="245"/>
      <c r="CX434" s="245"/>
      <c r="CY434" s="245"/>
      <c r="CZ434" s="245"/>
      <c r="DA434" s="245"/>
      <c r="DB434" s="246"/>
    </row>
    <row r="435" spans="1:106" s="7" customFormat="1" ht="12.75" hidden="1" customHeight="1">
      <c r="A435" s="247"/>
      <c r="B435" s="73"/>
      <c r="C435" s="73"/>
      <c r="D435" s="73"/>
      <c r="E435" s="73"/>
      <c r="F435" s="97" t="s">
        <v>100</v>
      </c>
      <c r="G435" s="97"/>
      <c r="H435" s="97"/>
      <c r="I435" s="97"/>
      <c r="J435" s="97"/>
      <c r="K435" s="97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248"/>
      <c r="X435" s="248"/>
      <c r="Y435" s="248"/>
      <c r="Z435" s="248"/>
      <c r="AA435" s="248"/>
      <c r="AB435" s="248"/>
      <c r="AC435" s="248"/>
      <c r="AD435" s="248"/>
      <c r="AE435" s="248"/>
      <c r="AF435" s="248"/>
      <c r="AG435" s="248"/>
      <c r="AH435" s="248"/>
      <c r="AI435" s="245"/>
      <c r="AJ435" s="245"/>
      <c r="AK435" s="245"/>
      <c r="AL435" s="245"/>
      <c r="AM435" s="245"/>
      <c r="AN435" s="245"/>
      <c r="AO435" s="245"/>
      <c r="AP435" s="245"/>
      <c r="AQ435" s="245"/>
      <c r="AR435" s="245"/>
      <c r="AS435" s="245"/>
      <c r="AT435" s="245"/>
      <c r="AU435" s="245"/>
      <c r="AV435" s="245"/>
      <c r="AW435" s="245"/>
      <c r="AX435" s="245"/>
      <c r="AY435" s="245"/>
      <c r="AZ435" s="245"/>
      <c r="BA435" s="245"/>
      <c r="BB435" s="245"/>
      <c r="BC435" s="245"/>
      <c r="BD435" s="245"/>
      <c r="BE435" s="245"/>
      <c r="BF435" s="245"/>
      <c r="BG435" s="245"/>
      <c r="BH435" s="245"/>
      <c r="BI435" s="245"/>
      <c r="BJ435" s="245"/>
      <c r="BK435" s="245"/>
      <c r="BL435" s="245"/>
      <c r="BM435" s="245"/>
      <c r="BN435" s="245"/>
      <c r="BO435" s="245"/>
      <c r="BP435" s="245"/>
      <c r="BQ435" s="245"/>
      <c r="BR435" s="245"/>
      <c r="BS435" s="245"/>
      <c r="BT435" s="245"/>
      <c r="BU435" s="245"/>
      <c r="BV435" s="245"/>
      <c r="BW435" s="245"/>
      <c r="BX435" s="245"/>
      <c r="BY435" s="245"/>
      <c r="BZ435" s="245"/>
      <c r="CA435" s="245"/>
      <c r="CB435" s="245"/>
      <c r="CC435" s="245"/>
      <c r="CD435" s="245"/>
      <c r="CE435" s="245"/>
      <c r="CF435" s="245"/>
      <c r="CG435" s="245"/>
      <c r="CH435" s="245"/>
      <c r="CI435" s="245"/>
      <c r="CJ435" s="245"/>
      <c r="CK435" s="245"/>
      <c r="CL435" s="245"/>
      <c r="CM435" s="245"/>
      <c r="CN435" s="245"/>
      <c r="CO435" s="245"/>
      <c r="CP435" s="245"/>
      <c r="CQ435" s="245"/>
      <c r="CR435" s="245"/>
      <c r="CS435" s="245"/>
      <c r="CT435" s="245"/>
      <c r="CU435" s="245"/>
      <c r="CV435" s="245"/>
      <c r="CW435" s="245"/>
      <c r="CX435" s="245"/>
      <c r="CY435" s="245"/>
      <c r="CZ435" s="245"/>
      <c r="DA435" s="245"/>
      <c r="DB435" s="246"/>
    </row>
    <row r="436" spans="1:106" s="7" customFormat="1" ht="12.75" hidden="1" customHeight="1">
      <c r="A436" s="247"/>
      <c r="B436" s="73"/>
      <c r="C436" s="73"/>
      <c r="D436" s="73"/>
      <c r="E436" s="73"/>
      <c r="F436" s="97" t="s">
        <v>101</v>
      </c>
      <c r="G436" s="97"/>
      <c r="H436" s="97"/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248"/>
      <c r="X436" s="248"/>
      <c r="Y436" s="248"/>
      <c r="Z436" s="248"/>
      <c r="AA436" s="248"/>
      <c r="AB436" s="248"/>
      <c r="AC436" s="248"/>
      <c r="AD436" s="248"/>
      <c r="AE436" s="248"/>
      <c r="AF436" s="248"/>
      <c r="AG436" s="248"/>
      <c r="AH436" s="248"/>
      <c r="AI436" s="245"/>
      <c r="AJ436" s="245"/>
      <c r="AK436" s="245"/>
      <c r="AL436" s="245"/>
      <c r="AM436" s="245"/>
      <c r="AN436" s="245"/>
      <c r="AO436" s="245"/>
      <c r="AP436" s="245"/>
      <c r="AQ436" s="245"/>
      <c r="AR436" s="245"/>
      <c r="AS436" s="245"/>
      <c r="AT436" s="245"/>
      <c r="AU436" s="245"/>
      <c r="AV436" s="245"/>
      <c r="AW436" s="245"/>
      <c r="AX436" s="245"/>
      <c r="AY436" s="245"/>
      <c r="AZ436" s="245"/>
      <c r="BA436" s="245"/>
      <c r="BB436" s="245"/>
      <c r="BC436" s="245"/>
      <c r="BD436" s="245"/>
      <c r="BE436" s="245"/>
      <c r="BF436" s="245"/>
      <c r="BG436" s="245"/>
      <c r="BH436" s="245"/>
      <c r="BI436" s="245"/>
      <c r="BJ436" s="245"/>
      <c r="BK436" s="245"/>
      <c r="BL436" s="245"/>
      <c r="BM436" s="245"/>
      <c r="BN436" s="245"/>
      <c r="BO436" s="245"/>
      <c r="BP436" s="245"/>
      <c r="BQ436" s="245"/>
      <c r="BR436" s="245"/>
      <c r="BS436" s="245"/>
      <c r="BT436" s="245"/>
      <c r="BU436" s="245"/>
      <c r="BV436" s="245"/>
      <c r="BW436" s="245"/>
      <c r="BX436" s="245"/>
      <c r="BY436" s="245"/>
      <c r="BZ436" s="245"/>
      <c r="CA436" s="245"/>
      <c r="CB436" s="245"/>
      <c r="CC436" s="245"/>
      <c r="CD436" s="245"/>
      <c r="CE436" s="245"/>
      <c r="CF436" s="245"/>
      <c r="CG436" s="245"/>
      <c r="CH436" s="245"/>
      <c r="CI436" s="245"/>
      <c r="CJ436" s="245"/>
      <c r="CK436" s="245"/>
      <c r="CL436" s="245"/>
      <c r="CM436" s="245"/>
      <c r="CN436" s="245"/>
      <c r="CO436" s="245"/>
      <c r="CP436" s="245"/>
      <c r="CQ436" s="245"/>
      <c r="CR436" s="245"/>
      <c r="CS436" s="245"/>
      <c r="CT436" s="245"/>
      <c r="CU436" s="245"/>
      <c r="CV436" s="245"/>
      <c r="CW436" s="245"/>
      <c r="CX436" s="245"/>
      <c r="CY436" s="245"/>
      <c r="CZ436" s="245"/>
      <c r="DA436" s="245"/>
      <c r="DB436" s="246"/>
    </row>
    <row r="437" spans="1:106" s="7" customFormat="1" ht="12.75" hidden="1" customHeight="1">
      <c r="A437" s="247"/>
      <c r="B437" s="73"/>
      <c r="C437" s="73"/>
      <c r="D437" s="73"/>
      <c r="E437" s="73"/>
      <c r="F437" s="97" t="s">
        <v>102</v>
      </c>
      <c r="G437" s="97"/>
      <c r="H437" s="97"/>
      <c r="I437" s="97"/>
      <c r="J437" s="97"/>
      <c r="K437" s="97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5"/>
      <c r="AJ437" s="245"/>
      <c r="AK437" s="245"/>
      <c r="AL437" s="245"/>
      <c r="AM437" s="245"/>
      <c r="AN437" s="245"/>
      <c r="AO437" s="245"/>
      <c r="AP437" s="245"/>
      <c r="AQ437" s="245"/>
      <c r="AR437" s="245"/>
      <c r="AS437" s="245"/>
      <c r="AT437" s="245"/>
      <c r="AU437" s="245"/>
      <c r="AV437" s="245"/>
      <c r="AW437" s="245"/>
      <c r="AX437" s="245"/>
      <c r="AY437" s="245"/>
      <c r="AZ437" s="245"/>
      <c r="BA437" s="245"/>
      <c r="BB437" s="245"/>
      <c r="BC437" s="245"/>
      <c r="BD437" s="245"/>
      <c r="BE437" s="245"/>
      <c r="BF437" s="245"/>
      <c r="BG437" s="245"/>
      <c r="BH437" s="245"/>
      <c r="BI437" s="245"/>
      <c r="BJ437" s="245"/>
      <c r="BK437" s="245"/>
      <c r="BL437" s="245"/>
      <c r="BM437" s="245"/>
      <c r="BN437" s="245"/>
      <c r="BO437" s="245"/>
      <c r="BP437" s="245"/>
      <c r="BQ437" s="245"/>
      <c r="BR437" s="245"/>
      <c r="BS437" s="245"/>
      <c r="BT437" s="245"/>
      <c r="BU437" s="245"/>
      <c r="BV437" s="245"/>
      <c r="BW437" s="245"/>
      <c r="BX437" s="245"/>
      <c r="BY437" s="245"/>
      <c r="BZ437" s="245"/>
      <c r="CA437" s="245"/>
      <c r="CB437" s="245"/>
      <c r="CC437" s="245"/>
      <c r="CD437" s="245"/>
      <c r="CE437" s="245"/>
      <c r="CF437" s="245"/>
      <c r="CG437" s="245"/>
      <c r="CH437" s="245"/>
      <c r="CI437" s="245"/>
      <c r="CJ437" s="245"/>
      <c r="CK437" s="245"/>
      <c r="CL437" s="245"/>
      <c r="CM437" s="245"/>
      <c r="CN437" s="245"/>
      <c r="CO437" s="245"/>
      <c r="CP437" s="245"/>
      <c r="CQ437" s="245"/>
      <c r="CR437" s="245"/>
      <c r="CS437" s="245"/>
      <c r="CT437" s="245"/>
      <c r="CU437" s="245"/>
      <c r="CV437" s="245"/>
      <c r="CW437" s="245"/>
      <c r="CX437" s="245"/>
      <c r="CY437" s="245"/>
      <c r="CZ437" s="245"/>
      <c r="DA437" s="245"/>
      <c r="DB437" s="246"/>
    </row>
    <row r="438" spans="1:106" s="14" customFormat="1" ht="12.75" customHeight="1">
      <c r="A438" s="242"/>
      <c r="B438" s="164"/>
      <c r="C438" s="164"/>
      <c r="D438" s="164"/>
      <c r="E438" s="164"/>
      <c r="F438" s="243" t="s">
        <v>109</v>
      </c>
      <c r="G438" s="243"/>
      <c r="H438" s="243"/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4"/>
      <c r="X438" s="244"/>
      <c r="Y438" s="244"/>
      <c r="Z438" s="244"/>
      <c r="AA438" s="244"/>
      <c r="AB438" s="244"/>
      <c r="AC438" s="244"/>
      <c r="AD438" s="244"/>
      <c r="AE438" s="244"/>
      <c r="AF438" s="244"/>
      <c r="AG438" s="244"/>
      <c r="AH438" s="244"/>
      <c r="AI438" s="169"/>
      <c r="AJ438" s="169"/>
      <c r="AK438" s="169"/>
      <c r="AL438" s="169"/>
      <c r="AM438" s="169"/>
      <c r="AN438" s="169"/>
      <c r="AO438" s="169"/>
      <c r="AP438" s="169"/>
      <c r="AQ438" s="169"/>
      <c r="AR438" s="169"/>
      <c r="AS438" s="169"/>
      <c r="AT438" s="169"/>
      <c r="AU438" s="169"/>
      <c r="AV438" s="169"/>
      <c r="AW438" s="169"/>
      <c r="AX438" s="169"/>
      <c r="AY438" s="169"/>
      <c r="AZ438" s="169"/>
      <c r="BA438" s="169"/>
      <c r="BB438" s="169"/>
      <c r="BC438" s="169"/>
      <c r="BD438" s="169"/>
      <c r="BE438" s="169"/>
      <c r="BF438" s="169"/>
      <c r="BG438" s="169"/>
      <c r="BH438" s="169"/>
      <c r="BI438" s="169"/>
      <c r="BJ438" s="169"/>
      <c r="BK438" s="169"/>
      <c r="BL438" s="169"/>
      <c r="BM438" s="169"/>
      <c r="BN438" s="169"/>
      <c r="BO438" s="169"/>
      <c r="BP438" s="169"/>
      <c r="BQ438" s="169"/>
      <c r="BR438" s="169"/>
      <c r="BS438" s="169"/>
      <c r="BT438" s="169"/>
      <c r="BU438" s="169"/>
      <c r="BV438" s="169"/>
      <c r="BW438" s="169"/>
      <c r="BX438" s="169"/>
      <c r="BY438" s="238"/>
      <c r="BZ438" s="238"/>
      <c r="CA438" s="238"/>
      <c r="CB438" s="238"/>
      <c r="CC438" s="238"/>
      <c r="CD438" s="238"/>
      <c r="CE438" s="169"/>
      <c r="CF438" s="169"/>
      <c r="CG438" s="169"/>
      <c r="CH438" s="169"/>
      <c r="CI438" s="169"/>
      <c r="CJ438" s="169"/>
      <c r="CK438" s="169"/>
      <c r="CL438" s="169"/>
      <c r="CM438" s="169"/>
      <c r="CN438" s="169"/>
      <c r="CO438" s="169"/>
      <c r="CP438" s="169"/>
      <c r="CQ438" s="169"/>
      <c r="CR438" s="169"/>
      <c r="CS438" s="169"/>
      <c r="CT438" s="169"/>
      <c r="CU438" s="169"/>
      <c r="CV438" s="169"/>
      <c r="CW438" s="169"/>
      <c r="CX438" s="169"/>
      <c r="CY438" s="169"/>
      <c r="CZ438" s="169"/>
      <c r="DA438" s="169"/>
      <c r="DB438" s="239"/>
    </row>
    <row r="439" spans="1:106" s="7" customFormat="1" ht="21.75" customHeight="1" thickBot="1">
      <c r="A439" s="240"/>
      <c r="B439" s="236"/>
      <c r="C439" s="236"/>
      <c r="D439" s="236"/>
      <c r="E439" s="236"/>
      <c r="F439" s="241" t="s">
        <v>110</v>
      </c>
      <c r="G439" s="241"/>
      <c r="H439" s="241"/>
      <c r="I439" s="241"/>
      <c r="J439" s="241"/>
      <c r="K439" s="241"/>
      <c r="L439" s="241"/>
      <c r="M439" s="241"/>
      <c r="N439" s="241"/>
      <c r="O439" s="241"/>
      <c r="P439" s="241"/>
      <c r="Q439" s="241"/>
      <c r="R439" s="241"/>
      <c r="S439" s="241"/>
      <c r="T439" s="241"/>
      <c r="U439" s="241"/>
      <c r="V439" s="241"/>
      <c r="W439" s="236" t="s">
        <v>32</v>
      </c>
      <c r="X439" s="236"/>
      <c r="Y439" s="236"/>
      <c r="Z439" s="236"/>
      <c r="AA439" s="236"/>
      <c r="AB439" s="236"/>
      <c r="AC439" s="236" t="s">
        <v>32</v>
      </c>
      <c r="AD439" s="236"/>
      <c r="AE439" s="236"/>
      <c r="AF439" s="236"/>
      <c r="AG439" s="236"/>
      <c r="AH439" s="236"/>
      <c r="AI439" s="235"/>
      <c r="AJ439" s="235"/>
      <c r="AK439" s="235"/>
      <c r="AL439" s="235"/>
      <c r="AM439" s="235"/>
      <c r="AN439" s="235"/>
      <c r="AO439" s="235"/>
      <c r="AP439" s="235"/>
      <c r="AQ439" s="235"/>
      <c r="AR439" s="235"/>
      <c r="AS439" s="235"/>
      <c r="AT439" s="235"/>
      <c r="AU439" s="236" t="s">
        <v>32</v>
      </c>
      <c r="AV439" s="236"/>
      <c r="AW439" s="236"/>
      <c r="AX439" s="236"/>
      <c r="AY439" s="236"/>
      <c r="AZ439" s="236"/>
      <c r="BA439" s="236" t="s">
        <v>32</v>
      </c>
      <c r="BB439" s="236"/>
      <c r="BC439" s="236"/>
      <c r="BD439" s="236"/>
      <c r="BE439" s="236"/>
      <c r="BF439" s="236"/>
      <c r="BG439" s="235"/>
      <c r="BH439" s="235"/>
      <c r="BI439" s="235"/>
      <c r="BJ439" s="235"/>
      <c r="BK439" s="235"/>
      <c r="BL439" s="235"/>
      <c r="BM439" s="235"/>
      <c r="BN439" s="235"/>
      <c r="BO439" s="235"/>
      <c r="BP439" s="235"/>
      <c r="BQ439" s="235"/>
      <c r="BR439" s="235"/>
      <c r="BS439" s="236" t="s">
        <v>32</v>
      </c>
      <c r="BT439" s="236"/>
      <c r="BU439" s="236"/>
      <c r="BV439" s="236"/>
      <c r="BW439" s="236"/>
      <c r="BX439" s="236"/>
      <c r="BY439" s="235"/>
      <c r="BZ439" s="235"/>
      <c r="CA439" s="235"/>
      <c r="CB439" s="235"/>
      <c r="CC439" s="235"/>
      <c r="CD439" s="235"/>
      <c r="CE439" s="236" t="s">
        <v>32</v>
      </c>
      <c r="CF439" s="236"/>
      <c r="CG439" s="236"/>
      <c r="CH439" s="236"/>
      <c r="CI439" s="236"/>
      <c r="CJ439" s="236"/>
      <c r="CK439" s="235"/>
      <c r="CL439" s="235"/>
      <c r="CM439" s="235"/>
      <c r="CN439" s="235"/>
      <c r="CO439" s="235"/>
      <c r="CP439" s="235"/>
      <c r="CQ439" s="236" t="s">
        <v>32</v>
      </c>
      <c r="CR439" s="236"/>
      <c r="CS439" s="236"/>
      <c r="CT439" s="236"/>
      <c r="CU439" s="236"/>
      <c r="CV439" s="236"/>
      <c r="CW439" s="235"/>
      <c r="CX439" s="235"/>
      <c r="CY439" s="235"/>
      <c r="CZ439" s="235"/>
      <c r="DA439" s="235"/>
      <c r="DB439" s="237"/>
    </row>
    <row r="440" spans="1:106" ht="9.75" customHeight="1"/>
    <row r="441" spans="1:106" ht="12.75" customHeight="1">
      <c r="A441" s="2"/>
      <c r="B441" s="135" t="s">
        <v>111</v>
      </c>
      <c r="C441" s="135"/>
      <c r="D441" s="135"/>
      <c r="E441" s="135"/>
      <c r="F441" s="135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 s="135"/>
      <c r="AC441" s="135"/>
      <c r="AD441" s="135"/>
      <c r="AE441" s="135"/>
      <c r="AF441" s="135"/>
      <c r="AG441" s="135"/>
      <c r="AH441" s="135"/>
      <c r="AI441" s="135"/>
      <c r="AJ441" s="135"/>
      <c r="AK441" s="135"/>
      <c r="AL441" s="135"/>
      <c r="AM441" s="135"/>
      <c r="AN441" s="135"/>
      <c r="AO441" s="135"/>
      <c r="AP441" s="135"/>
      <c r="AQ441" s="135"/>
      <c r="AR441" s="135"/>
      <c r="AS441" s="135"/>
      <c r="AT441" s="135"/>
      <c r="AU441" s="135"/>
      <c r="AV441" s="135"/>
      <c r="AW441" s="135"/>
      <c r="AX441" s="135"/>
      <c r="AY441" s="135"/>
      <c r="AZ441" s="135"/>
      <c r="BA441" s="135"/>
      <c r="BB441" s="135"/>
      <c r="BC441" s="135"/>
      <c r="BD441" s="135"/>
      <c r="BE441" s="135"/>
      <c r="BF441" s="135"/>
      <c r="BG441" s="135"/>
      <c r="BH441" s="135"/>
      <c r="BI441" s="135"/>
      <c r="BJ441" s="135"/>
      <c r="BK441" s="135"/>
      <c r="BL441" s="135"/>
      <c r="BM441" s="135"/>
      <c r="BN441" s="135"/>
      <c r="BO441" s="135"/>
      <c r="BP441" s="135"/>
      <c r="BQ441" s="135"/>
      <c r="BR441" s="135"/>
      <c r="BS441" s="135"/>
      <c r="BT441" s="135"/>
      <c r="BU441" s="135"/>
      <c r="BV441" s="135"/>
      <c r="BW441" s="135"/>
      <c r="BX441" s="135"/>
      <c r="BY441" s="135"/>
      <c r="BZ441" s="135"/>
      <c r="CA441" s="135"/>
      <c r="CB441" s="135"/>
      <c r="CC441" s="135"/>
      <c r="CD441" s="135"/>
      <c r="CE441" s="135"/>
      <c r="CF441" s="135"/>
      <c r="CG441" s="135"/>
      <c r="CH441" s="135"/>
      <c r="CI441" s="135"/>
      <c r="CJ441" s="135"/>
      <c r="CK441" s="135"/>
      <c r="CL441" s="135"/>
      <c r="CM441" s="135"/>
      <c r="CN441" s="135"/>
      <c r="CO441" s="135"/>
      <c r="CP441" s="135"/>
      <c r="CQ441" s="135"/>
      <c r="CR441" s="135"/>
      <c r="CS441" s="135"/>
      <c r="CT441" s="135"/>
      <c r="CU441" s="135"/>
      <c r="CV441" s="135"/>
      <c r="CW441" s="135"/>
      <c r="CX441" s="135"/>
      <c r="CY441" s="135"/>
      <c r="CZ441" s="135"/>
      <c r="DA441" s="135"/>
      <c r="DB441" s="2"/>
    </row>
    <row r="442" spans="1:106" ht="12.75" customHeight="1">
      <c r="A442" s="2"/>
      <c r="B442" s="2"/>
      <c r="C442" s="135" t="s">
        <v>208</v>
      </c>
      <c r="D442" s="135"/>
      <c r="E442" s="135"/>
      <c r="F442" s="135"/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 s="135"/>
      <c r="AC442" s="135"/>
      <c r="AD442" s="135"/>
      <c r="AE442" s="135"/>
      <c r="AF442" s="135"/>
      <c r="AG442" s="135"/>
      <c r="AH442" s="135"/>
      <c r="AI442" s="135"/>
      <c r="AJ442" s="135"/>
      <c r="AK442" s="135"/>
      <c r="AL442" s="135"/>
      <c r="AM442" s="135"/>
      <c r="AN442" s="135"/>
      <c r="AO442" s="135"/>
      <c r="AP442" s="135"/>
      <c r="AQ442" s="135"/>
      <c r="AR442" s="135"/>
      <c r="AS442" s="135"/>
      <c r="AT442" s="135"/>
      <c r="AU442" s="135"/>
      <c r="AV442" s="135"/>
      <c r="AW442" s="135"/>
      <c r="AX442" s="135"/>
      <c r="AY442" s="135"/>
      <c r="AZ442" s="135"/>
      <c r="BA442" s="135"/>
      <c r="BB442" s="135"/>
      <c r="BC442" s="135"/>
      <c r="BD442" s="135"/>
      <c r="BE442" s="135"/>
      <c r="BF442" s="135"/>
      <c r="BG442" s="135"/>
      <c r="BH442" s="135"/>
      <c r="BI442" s="135"/>
      <c r="BJ442" s="135"/>
      <c r="BK442" s="135"/>
      <c r="BL442" s="135"/>
      <c r="BM442" s="135"/>
      <c r="BN442" s="135"/>
      <c r="BO442" s="135"/>
      <c r="BP442" s="135"/>
      <c r="BQ442" s="135"/>
      <c r="BR442" s="135"/>
      <c r="BS442" s="135"/>
      <c r="BT442" s="135"/>
      <c r="BU442" s="135"/>
      <c r="BV442" s="135"/>
      <c r="BW442" s="135"/>
      <c r="BX442" s="135"/>
      <c r="BY442" s="135"/>
      <c r="BZ442" s="135"/>
      <c r="CA442" s="135"/>
      <c r="CB442" s="135"/>
      <c r="CC442" s="135"/>
      <c r="CD442" s="135"/>
      <c r="CE442" s="135"/>
      <c r="CF442" s="135"/>
      <c r="CG442" s="135"/>
      <c r="CH442" s="135"/>
      <c r="CI442" s="135"/>
      <c r="CJ442" s="135"/>
      <c r="CK442" s="135"/>
      <c r="CL442" s="135"/>
      <c r="CM442" s="135"/>
      <c r="CN442" s="135"/>
      <c r="CO442" s="135"/>
      <c r="CP442" s="135"/>
      <c r="CQ442" s="135"/>
      <c r="CR442" s="135"/>
      <c r="CS442" s="135"/>
      <c r="CT442" s="135"/>
      <c r="CU442" s="135"/>
      <c r="CV442" s="135"/>
      <c r="CW442" s="135"/>
      <c r="CX442" s="135"/>
      <c r="CY442" s="135"/>
      <c r="CZ442" s="135"/>
      <c r="DA442" s="135"/>
      <c r="DB442" s="135"/>
    </row>
    <row r="443" spans="1:106" ht="10.199999999999999" customHeight="1" thickBo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178" t="s">
        <v>22</v>
      </c>
      <c r="CI443" s="178"/>
      <c r="CJ443" s="178"/>
      <c r="CK443" s="178"/>
      <c r="CL443" s="178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</row>
    <row r="444" spans="1:106" ht="12.75" customHeight="1">
      <c r="A444" s="230" t="s">
        <v>44</v>
      </c>
      <c r="B444" s="230"/>
      <c r="C444" s="230"/>
      <c r="D444" s="230"/>
      <c r="E444" s="230"/>
      <c r="F444" s="219" t="s">
        <v>112</v>
      </c>
      <c r="G444" s="219"/>
      <c r="H444" s="219"/>
      <c r="I444" s="219"/>
      <c r="J444" s="219"/>
      <c r="K444" s="219"/>
      <c r="L444" s="219"/>
      <c r="M444" s="219"/>
      <c r="N444" s="219"/>
      <c r="O444" s="219"/>
      <c r="P444" s="219"/>
      <c r="Q444" s="219"/>
      <c r="R444" s="219"/>
      <c r="S444" s="219"/>
      <c r="T444" s="219"/>
      <c r="U444" s="219"/>
      <c r="V444" s="219"/>
      <c r="W444" s="219" t="s">
        <v>113</v>
      </c>
      <c r="X444" s="219"/>
      <c r="Y444" s="219"/>
      <c r="Z444" s="219"/>
      <c r="AA444" s="219"/>
      <c r="AB444" s="219"/>
      <c r="AC444" s="219"/>
      <c r="AD444" s="219"/>
      <c r="AE444" s="219"/>
      <c r="AF444" s="219"/>
      <c r="AG444" s="219"/>
      <c r="AH444" s="219"/>
      <c r="AI444" s="219"/>
      <c r="AJ444" s="219"/>
      <c r="AK444" s="219"/>
      <c r="AL444" s="211" t="s">
        <v>209</v>
      </c>
      <c r="AM444" s="211"/>
      <c r="AN444" s="211"/>
      <c r="AO444" s="211"/>
      <c r="AP444" s="211"/>
      <c r="AQ444" s="211"/>
      <c r="AR444" s="211"/>
      <c r="AS444" s="211"/>
      <c r="AT444" s="211"/>
      <c r="AU444" s="211"/>
      <c r="AV444" s="211"/>
      <c r="AW444" s="211"/>
      <c r="AX444" s="211"/>
      <c r="AY444" s="211"/>
      <c r="AZ444" s="211"/>
      <c r="BA444" s="211"/>
      <c r="BB444" s="211"/>
      <c r="BC444" s="211"/>
      <c r="BD444" s="211" t="s">
        <v>195</v>
      </c>
      <c r="BE444" s="211"/>
      <c r="BF444" s="211"/>
      <c r="BG444" s="211"/>
      <c r="BH444" s="211"/>
      <c r="BI444" s="211"/>
      <c r="BJ444" s="211"/>
      <c r="BK444" s="211"/>
      <c r="BL444" s="211"/>
      <c r="BM444" s="211"/>
      <c r="BN444" s="211"/>
      <c r="BO444" s="211"/>
      <c r="BP444" s="211"/>
      <c r="BQ444" s="211"/>
      <c r="BR444" s="211"/>
      <c r="BS444" s="211"/>
      <c r="BT444" s="211"/>
      <c r="BU444" s="211"/>
      <c r="BV444" s="224" t="s">
        <v>196</v>
      </c>
      <c r="BW444" s="224"/>
      <c r="BX444" s="224"/>
      <c r="BY444" s="224"/>
      <c r="BZ444" s="224"/>
      <c r="CA444" s="224"/>
      <c r="CB444" s="224"/>
      <c r="CC444" s="224"/>
      <c r="CD444" s="224"/>
      <c r="CE444" s="224"/>
      <c r="CF444" s="224"/>
      <c r="CG444" s="224"/>
      <c r="CH444" s="224"/>
      <c r="CI444" s="224"/>
      <c r="CJ444" s="224"/>
      <c r="CK444" s="224"/>
      <c r="CL444" s="224"/>
      <c r="CM444" s="224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</row>
    <row r="445" spans="1:106" ht="21.75" customHeight="1" thickBot="1">
      <c r="A445" s="231"/>
      <c r="B445" s="221"/>
      <c r="C445" s="221"/>
      <c r="D445" s="221"/>
      <c r="E445" s="222"/>
      <c r="F445" s="220"/>
      <c r="G445" s="221"/>
      <c r="H445" s="221"/>
      <c r="I445" s="221"/>
      <c r="J445" s="221"/>
      <c r="K445" s="221"/>
      <c r="L445" s="221"/>
      <c r="M445" s="221"/>
      <c r="N445" s="221"/>
      <c r="O445" s="221"/>
      <c r="P445" s="221"/>
      <c r="Q445" s="221"/>
      <c r="R445" s="221"/>
      <c r="S445" s="221"/>
      <c r="T445" s="221"/>
      <c r="U445" s="221"/>
      <c r="V445" s="222"/>
      <c r="W445" s="220"/>
      <c r="X445" s="221"/>
      <c r="Y445" s="221"/>
      <c r="Z445" s="221"/>
      <c r="AA445" s="221"/>
      <c r="AB445" s="221"/>
      <c r="AC445" s="221"/>
      <c r="AD445" s="221"/>
      <c r="AE445" s="221"/>
      <c r="AF445" s="221"/>
      <c r="AG445" s="221"/>
      <c r="AH445" s="221"/>
      <c r="AI445" s="221"/>
      <c r="AJ445" s="221"/>
      <c r="AK445" s="222"/>
      <c r="AL445" s="201" t="s">
        <v>51</v>
      </c>
      <c r="AM445" s="201"/>
      <c r="AN445" s="201"/>
      <c r="AO445" s="201"/>
      <c r="AP445" s="201"/>
      <c r="AQ445" s="201"/>
      <c r="AR445" s="201" t="s">
        <v>26</v>
      </c>
      <c r="AS445" s="201"/>
      <c r="AT445" s="201"/>
      <c r="AU445" s="201"/>
      <c r="AV445" s="201"/>
      <c r="AW445" s="201"/>
      <c r="AX445" s="201" t="s">
        <v>114</v>
      </c>
      <c r="AY445" s="201"/>
      <c r="AZ445" s="201"/>
      <c r="BA445" s="201"/>
      <c r="BB445" s="201"/>
      <c r="BC445" s="201"/>
      <c r="BD445" s="201" t="s">
        <v>51</v>
      </c>
      <c r="BE445" s="201"/>
      <c r="BF445" s="201"/>
      <c r="BG445" s="201"/>
      <c r="BH445" s="201"/>
      <c r="BI445" s="201"/>
      <c r="BJ445" s="201" t="s">
        <v>26</v>
      </c>
      <c r="BK445" s="201"/>
      <c r="BL445" s="201"/>
      <c r="BM445" s="201"/>
      <c r="BN445" s="201"/>
      <c r="BO445" s="201"/>
      <c r="BP445" s="201" t="s">
        <v>29</v>
      </c>
      <c r="BQ445" s="201"/>
      <c r="BR445" s="201"/>
      <c r="BS445" s="201"/>
      <c r="BT445" s="201"/>
      <c r="BU445" s="201"/>
      <c r="BV445" s="201" t="s">
        <v>51</v>
      </c>
      <c r="BW445" s="201"/>
      <c r="BX445" s="201"/>
      <c r="BY445" s="201"/>
      <c r="BZ445" s="201"/>
      <c r="CA445" s="201"/>
      <c r="CB445" s="201" t="s">
        <v>26</v>
      </c>
      <c r="CC445" s="201"/>
      <c r="CD445" s="201"/>
      <c r="CE445" s="201"/>
      <c r="CF445" s="201"/>
      <c r="CG445" s="201"/>
      <c r="CH445" s="218" t="s">
        <v>115</v>
      </c>
      <c r="CI445" s="218"/>
      <c r="CJ445" s="218"/>
      <c r="CK445" s="218"/>
      <c r="CL445" s="218"/>
      <c r="CM445" s="218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</row>
    <row r="446" spans="1:106" ht="12.75" customHeight="1" thickBot="1">
      <c r="A446" s="157">
        <v>1</v>
      </c>
      <c r="B446" s="157"/>
      <c r="C446" s="157"/>
      <c r="D446" s="157"/>
      <c r="E446" s="157"/>
      <c r="F446" s="158">
        <v>2</v>
      </c>
      <c r="G446" s="158"/>
      <c r="H446" s="158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>
        <v>3</v>
      </c>
      <c r="X446" s="158"/>
      <c r="Y446" s="158"/>
      <c r="Z446" s="158"/>
      <c r="AA446" s="158"/>
      <c r="AB446" s="158"/>
      <c r="AC446" s="158"/>
      <c r="AD446" s="158"/>
      <c r="AE446" s="158"/>
      <c r="AF446" s="158"/>
      <c r="AG446" s="158"/>
      <c r="AH446" s="158"/>
      <c r="AI446" s="158"/>
      <c r="AJ446" s="158"/>
      <c r="AK446" s="158"/>
      <c r="AL446" s="158">
        <v>4</v>
      </c>
      <c r="AM446" s="158"/>
      <c r="AN446" s="158"/>
      <c r="AO446" s="158"/>
      <c r="AP446" s="158"/>
      <c r="AQ446" s="158"/>
      <c r="AR446" s="158">
        <v>5</v>
      </c>
      <c r="AS446" s="158"/>
      <c r="AT446" s="158"/>
      <c r="AU446" s="158"/>
      <c r="AV446" s="158"/>
      <c r="AW446" s="158"/>
      <c r="AX446" s="158">
        <v>6</v>
      </c>
      <c r="AY446" s="158"/>
      <c r="AZ446" s="158"/>
      <c r="BA446" s="158"/>
      <c r="BB446" s="158"/>
      <c r="BC446" s="158"/>
      <c r="BD446" s="158">
        <v>7</v>
      </c>
      <c r="BE446" s="158"/>
      <c r="BF446" s="158"/>
      <c r="BG446" s="158"/>
      <c r="BH446" s="158"/>
      <c r="BI446" s="158"/>
      <c r="BJ446" s="158">
        <v>8</v>
      </c>
      <c r="BK446" s="158"/>
      <c r="BL446" s="158"/>
      <c r="BM446" s="158"/>
      <c r="BN446" s="158"/>
      <c r="BO446" s="158"/>
      <c r="BP446" s="158">
        <v>9</v>
      </c>
      <c r="BQ446" s="158"/>
      <c r="BR446" s="158"/>
      <c r="BS446" s="158"/>
      <c r="BT446" s="158"/>
      <c r="BU446" s="158"/>
      <c r="BV446" s="158">
        <v>10</v>
      </c>
      <c r="BW446" s="158"/>
      <c r="BX446" s="158"/>
      <c r="BY446" s="158"/>
      <c r="BZ446" s="158"/>
      <c r="CA446" s="158"/>
      <c r="CB446" s="158">
        <v>11</v>
      </c>
      <c r="CC446" s="158"/>
      <c r="CD446" s="158"/>
      <c r="CE446" s="158"/>
      <c r="CF446" s="158"/>
      <c r="CG446" s="158"/>
      <c r="CH446" s="223">
        <v>12</v>
      </c>
      <c r="CI446" s="223"/>
      <c r="CJ446" s="223"/>
      <c r="CK446" s="223"/>
      <c r="CL446" s="223"/>
      <c r="CM446" s="223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</row>
    <row r="447" spans="1:106" ht="21.75" customHeight="1">
      <c r="A447" s="70">
        <v>1</v>
      </c>
      <c r="B447" s="70"/>
      <c r="C447" s="70"/>
      <c r="D447" s="70"/>
      <c r="E447" s="70"/>
      <c r="F447" s="71" t="s">
        <v>254</v>
      </c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1" t="s">
        <v>180</v>
      </c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225">
        <f>X74</f>
        <v>78173046</v>
      </c>
      <c r="AM447" s="225"/>
      <c r="AN447" s="225"/>
      <c r="AO447" s="225"/>
      <c r="AP447" s="225"/>
      <c r="AQ447" s="225"/>
      <c r="AR447" s="226">
        <f>AC74</f>
        <v>58370116</v>
      </c>
      <c r="AS447" s="227"/>
      <c r="AT447" s="227"/>
      <c r="AU447" s="227"/>
      <c r="AV447" s="227"/>
      <c r="AW447" s="228"/>
      <c r="AX447" s="226">
        <f>AL447+AR447</f>
        <v>136543162</v>
      </c>
      <c r="AY447" s="227"/>
      <c r="AZ447" s="227"/>
      <c r="BA447" s="227"/>
      <c r="BB447" s="227"/>
      <c r="BC447" s="229"/>
      <c r="BD447" s="155">
        <f>AV74</f>
        <v>79567346</v>
      </c>
      <c r="BE447" s="155"/>
      <c r="BF447" s="155"/>
      <c r="BG447" s="155"/>
      <c r="BH447" s="155"/>
      <c r="BI447" s="155"/>
      <c r="BJ447" s="155">
        <f>BC74</f>
        <v>97064645</v>
      </c>
      <c r="BK447" s="155"/>
      <c r="BL447" s="155"/>
      <c r="BM447" s="155"/>
      <c r="BN447" s="155"/>
      <c r="BO447" s="155"/>
      <c r="BP447" s="155">
        <f>BD447+BJ447</f>
        <v>176631991</v>
      </c>
      <c r="BQ447" s="155"/>
      <c r="BR447" s="155"/>
      <c r="BS447" s="155"/>
      <c r="BT447" s="155"/>
      <c r="BU447" s="155"/>
      <c r="BV447" s="155">
        <f>BV74</f>
        <v>106510427</v>
      </c>
      <c r="BW447" s="154"/>
      <c r="BX447" s="154"/>
      <c r="BY447" s="154"/>
      <c r="BZ447" s="154"/>
      <c r="CA447" s="154"/>
      <c r="CB447" s="155">
        <f>CB74</f>
        <v>13288216</v>
      </c>
      <c r="CC447" s="154"/>
      <c r="CD447" s="154"/>
      <c r="CE447" s="154"/>
      <c r="CF447" s="154"/>
      <c r="CG447" s="154"/>
      <c r="CH447" s="155">
        <f>BV447+CB447</f>
        <v>119798643</v>
      </c>
      <c r="CI447" s="154"/>
      <c r="CJ447" s="154"/>
      <c r="CK447" s="154"/>
      <c r="CL447" s="154"/>
      <c r="CM447" s="154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</row>
    <row r="448" spans="1:106" ht="21.75" hidden="1" customHeight="1">
      <c r="A448" s="70"/>
      <c r="B448" s="70"/>
      <c r="C448" s="70"/>
      <c r="D448" s="70"/>
      <c r="E448" s="70"/>
      <c r="F448" s="71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1"/>
      <c r="X448" s="72"/>
      <c r="Y448" s="72"/>
      <c r="Z448" s="72"/>
      <c r="AA448" s="72"/>
      <c r="AB448" s="72"/>
      <c r="AC448" s="72"/>
      <c r="AD448" s="72"/>
      <c r="AE448" s="72"/>
      <c r="AF448" s="72"/>
      <c r="AG448" s="72"/>
      <c r="AH448" s="72"/>
      <c r="AI448" s="72"/>
      <c r="AJ448" s="72"/>
      <c r="AK448" s="72"/>
      <c r="AL448" s="225"/>
      <c r="AM448" s="225"/>
      <c r="AN448" s="225"/>
      <c r="AO448" s="225"/>
      <c r="AP448" s="225"/>
      <c r="AQ448" s="225"/>
      <c r="AR448" s="226"/>
      <c r="AS448" s="227"/>
      <c r="AT448" s="227"/>
      <c r="AU448" s="227"/>
      <c r="AV448" s="227"/>
      <c r="AW448" s="228"/>
      <c r="AX448" s="226"/>
      <c r="AY448" s="227"/>
      <c r="AZ448" s="227"/>
      <c r="BA448" s="227"/>
      <c r="BB448" s="227"/>
      <c r="BC448" s="229"/>
      <c r="BD448" s="155"/>
      <c r="BE448" s="155"/>
      <c r="BF448" s="155"/>
      <c r="BG448" s="155"/>
      <c r="BH448" s="155"/>
      <c r="BI448" s="155"/>
      <c r="BJ448" s="155"/>
      <c r="BK448" s="155"/>
      <c r="BL448" s="155"/>
      <c r="BM448" s="155"/>
      <c r="BN448" s="155"/>
      <c r="BO448" s="155"/>
      <c r="BP448" s="155"/>
      <c r="BQ448" s="155"/>
      <c r="BR448" s="155"/>
      <c r="BS448" s="155"/>
      <c r="BT448" s="155"/>
      <c r="BU448" s="155"/>
      <c r="BV448" s="155"/>
      <c r="BW448" s="154"/>
      <c r="BX448" s="154"/>
      <c r="BY448" s="154"/>
      <c r="BZ448" s="154"/>
      <c r="CA448" s="154"/>
      <c r="CB448" s="155"/>
      <c r="CC448" s="154"/>
      <c r="CD448" s="154"/>
      <c r="CE448" s="154"/>
      <c r="CF448" s="154"/>
      <c r="CG448" s="154"/>
      <c r="CH448" s="155"/>
      <c r="CI448" s="154"/>
      <c r="CJ448" s="154"/>
      <c r="CK448" s="154"/>
      <c r="CL448" s="154"/>
      <c r="CM448" s="154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</row>
    <row r="449" spans="1:106" s="6" customFormat="1" ht="12.75" customHeight="1">
      <c r="A449" s="233"/>
      <c r="B449" s="233"/>
      <c r="C449" s="233"/>
      <c r="D449" s="233"/>
      <c r="E449" s="233"/>
      <c r="F449" s="234" t="s">
        <v>37</v>
      </c>
      <c r="G449" s="234"/>
      <c r="H449" s="234"/>
      <c r="I449" s="234"/>
      <c r="J449" s="234"/>
      <c r="K449" s="234"/>
      <c r="L449" s="234"/>
      <c r="M449" s="234"/>
      <c r="N449" s="234"/>
      <c r="O449" s="234"/>
      <c r="P449" s="234"/>
      <c r="Q449" s="234"/>
      <c r="R449" s="234"/>
      <c r="S449" s="234"/>
      <c r="T449" s="234"/>
      <c r="U449" s="234"/>
      <c r="V449" s="234"/>
      <c r="W449" s="234"/>
      <c r="X449" s="234"/>
      <c r="Y449" s="234"/>
      <c r="Z449" s="234"/>
      <c r="AA449" s="234"/>
      <c r="AB449" s="234"/>
      <c r="AC449" s="234"/>
      <c r="AD449" s="234"/>
      <c r="AE449" s="234"/>
      <c r="AF449" s="234"/>
      <c r="AG449" s="234"/>
      <c r="AH449" s="234"/>
      <c r="AI449" s="234"/>
      <c r="AJ449" s="234"/>
      <c r="AK449" s="234"/>
      <c r="AL449" s="232">
        <f>SUM(AL447)</f>
        <v>78173046</v>
      </c>
      <c r="AM449" s="232"/>
      <c r="AN449" s="232"/>
      <c r="AO449" s="232"/>
      <c r="AP449" s="232"/>
      <c r="AQ449" s="232"/>
      <c r="AR449" s="232">
        <f>SUM(AR447)</f>
        <v>58370116</v>
      </c>
      <c r="AS449" s="232"/>
      <c r="AT449" s="232"/>
      <c r="AU449" s="232"/>
      <c r="AV449" s="232"/>
      <c r="AW449" s="232"/>
      <c r="AX449" s="232">
        <f>SUM(AX447)</f>
        <v>136543162</v>
      </c>
      <c r="AY449" s="232"/>
      <c r="AZ449" s="232"/>
      <c r="BA449" s="232"/>
      <c r="BB449" s="232"/>
      <c r="BC449" s="232"/>
      <c r="BD449" s="232">
        <f>SUM(BD447)</f>
        <v>79567346</v>
      </c>
      <c r="BE449" s="232"/>
      <c r="BF449" s="232"/>
      <c r="BG449" s="232"/>
      <c r="BH449" s="232"/>
      <c r="BI449" s="232"/>
      <c r="BJ449" s="232">
        <f>SUM(BJ447)</f>
        <v>97064645</v>
      </c>
      <c r="BK449" s="232"/>
      <c r="BL449" s="232"/>
      <c r="BM449" s="232"/>
      <c r="BN449" s="232"/>
      <c r="BO449" s="232"/>
      <c r="BP449" s="232">
        <f>SUM(BP447)</f>
        <v>176631991</v>
      </c>
      <c r="BQ449" s="232"/>
      <c r="BR449" s="232"/>
      <c r="BS449" s="232"/>
      <c r="BT449" s="232"/>
      <c r="BU449" s="232"/>
      <c r="BV449" s="232">
        <f>SUM(BV447)</f>
        <v>106510427</v>
      </c>
      <c r="BW449" s="232"/>
      <c r="BX449" s="232"/>
      <c r="BY449" s="232"/>
      <c r="BZ449" s="232"/>
      <c r="CA449" s="232"/>
      <c r="CB449" s="232">
        <f>SUM(CB447)</f>
        <v>13288216</v>
      </c>
      <c r="CC449" s="232"/>
      <c r="CD449" s="232"/>
      <c r="CE449" s="232"/>
      <c r="CF449" s="232"/>
      <c r="CG449" s="232"/>
      <c r="CH449" s="232">
        <f>SUM(CH447)</f>
        <v>119798643</v>
      </c>
      <c r="CI449" s="232"/>
      <c r="CJ449" s="232"/>
      <c r="CK449" s="232"/>
      <c r="CL449" s="232"/>
      <c r="CM449" s="232"/>
    </row>
    <row r="451" spans="1:106" ht="12.75" customHeight="1">
      <c r="A451" s="2"/>
      <c r="B451" s="2"/>
      <c r="C451" s="135" t="s">
        <v>210</v>
      </c>
      <c r="D451" s="135"/>
      <c r="E451" s="135"/>
      <c r="F451" s="135"/>
      <c r="G451" s="135"/>
      <c r="H451" s="135"/>
      <c r="I451" s="135"/>
      <c r="J451" s="135"/>
      <c r="K451" s="135"/>
      <c r="L451" s="135"/>
      <c r="M451" s="135"/>
      <c r="N451" s="135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  <c r="AA451" s="135"/>
      <c r="AB451" s="135"/>
      <c r="AC451" s="135"/>
      <c r="AD451" s="135"/>
      <c r="AE451" s="135"/>
      <c r="AF451" s="135"/>
      <c r="AG451" s="135"/>
      <c r="AH451" s="135"/>
      <c r="AI451" s="135"/>
      <c r="AJ451" s="135"/>
      <c r="AK451" s="135"/>
      <c r="AL451" s="135"/>
      <c r="AM451" s="135"/>
      <c r="AN451" s="135"/>
      <c r="AO451" s="135"/>
      <c r="AP451" s="135"/>
      <c r="AQ451" s="135"/>
      <c r="AR451" s="135"/>
      <c r="AS451" s="135"/>
      <c r="AT451" s="135"/>
      <c r="AU451" s="135"/>
      <c r="AV451" s="135"/>
      <c r="AW451" s="135"/>
      <c r="AX451" s="135"/>
      <c r="AY451" s="135"/>
      <c r="AZ451" s="135"/>
      <c r="BA451" s="135"/>
      <c r="BB451" s="135"/>
      <c r="BC451" s="135"/>
      <c r="BD451" s="135"/>
      <c r="BE451" s="135"/>
      <c r="BF451" s="135"/>
      <c r="BG451" s="135"/>
      <c r="BH451" s="135"/>
      <c r="BI451" s="135"/>
      <c r="BJ451" s="135"/>
      <c r="BK451" s="135"/>
      <c r="BL451" s="135"/>
      <c r="BM451" s="135"/>
      <c r="BN451" s="135"/>
      <c r="BO451" s="135"/>
      <c r="BP451" s="135"/>
      <c r="BQ451" s="135"/>
      <c r="BR451" s="135"/>
      <c r="BS451" s="135"/>
      <c r="BT451" s="135"/>
      <c r="BU451" s="135"/>
      <c r="BV451" s="135"/>
      <c r="BW451" s="135"/>
      <c r="BX451" s="135"/>
      <c r="BY451" s="135"/>
      <c r="BZ451" s="135"/>
      <c r="CA451" s="135"/>
      <c r="CB451" s="135"/>
      <c r="CC451" s="135"/>
      <c r="CD451" s="135"/>
      <c r="CE451" s="135"/>
      <c r="CF451" s="135"/>
      <c r="CG451" s="135"/>
      <c r="CH451" s="135"/>
      <c r="CI451" s="135"/>
      <c r="CJ451" s="135"/>
      <c r="CK451" s="135"/>
      <c r="CL451" s="135"/>
      <c r="CM451" s="135"/>
      <c r="CN451" s="135"/>
      <c r="CO451" s="135"/>
      <c r="CP451" s="135"/>
      <c r="CQ451" s="135"/>
      <c r="CR451" s="135"/>
      <c r="CS451" s="135"/>
      <c r="CT451" s="135"/>
      <c r="CU451" s="135"/>
      <c r="CV451" s="135"/>
      <c r="CW451" s="135"/>
      <c r="CX451" s="135"/>
      <c r="CY451" s="135"/>
      <c r="CZ451" s="135"/>
      <c r="DA451" s="135"/>
      <c r="DB451" s="135"/>
    </row>
    <row r="452" spans="1:106" ht="12.75" customHeight="1" thickBo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178" t="s">
        <v>22</v>
      </c>
      <c r="BQ452" s="178"/>
      <c r="BR452" s="178"/>
      <c r="BS452" s="178"/>
      <c r="BT452" s="178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</row>
    <row r="453" spans="1:106" ht="12.75" customHeight="1">
      <c r="A453" s="230" t="s">
        <v>44</v>
      </c>
      <c r="B453" s="230"/>
      <c r="C453" s="230"/>
      <c r="D453" s="230"/>
      <c r="E453" s="230"/>
      <c r="F453" s="219" t="s">
        <v>112</v>
      </c>
      <c r="G453" s="219"/>
      <c r="H453" s="219"/>
      <c r="I453" s="219"/>
      <c r="J453" s="219"/>
      <c r="K453" s="219"/>
      <c r="L453" s="219"/>
      <c r="M453" s="219"/>
      <c r="N453" s="219"/>
      <c r="O453" s="219"/>
      <c r="P453" s="219"/>
      <c r="Q453" s="219"/>
      <c r="R453" s="219"/>
      <c r="S453" s="219"/>
      <c r="T453" s="219"/>
      <c r="U453" s="219"/>
      <c r="V453" s="219"/>
      <c r="W453" s="219" t="s">
        <v>113</v>
      </c>
      <c r="X453" s="219"/>
      <c r="Y453" s="219"/>
      <c r="Z453" s="219"/>
      <c r="AA453" s="219"/>
      <c r="AB453" s="219"/>
      <c r="AC453" s="219"/>
      <c r="AD453" s="219"/>
      <c r="AE453" s="219"/>
      <c r="AF453" s="219"/>
      <c r="AG453" s="219"/>
      <c r="AH453" s="219"/>
      <c r="AI453" s="219"/>
      <c r="AJ453" s="219"/>
      <c r="AK453" s="219"/>
      <c r="AL453" s="211" t="s">
        <v>148</v>
      </c>
      <c r="AM453" s="211"/>
      <c r="AN453" s="211"/>
      <c r="AO453" s="211"/>
      <c r="AP453" s="211"/>
      <c r="AQ453" s="211"/>
      <c r="AR453" s="211"/>
      <c r="AS453" s="211"/>
      <c r="AT453" s="211"/>
      <c r="AU453" s="211"/>
      <c r="AV453" s="211"/>
      <c r="AW453" s="211"/>
      <c r="AX453" s="211"/>
      <c r="AY453" s="211"/>
      <c r="AZ453" s="211"/>
      <c r="BA453" s="211"/>
      <c r="BB453" s="211"/>
      <c r="BC453" s="211"/>
      <c r="BD453" s="224" t="s">
        <v>197</v>
      </c>
      <c r="BE453" s="224"/>
      <c r="BF453" s="224"/>
      <c r="BG453" s="224"/>
      <c r="BH453" s="224"/>
      <c r="BI453" s="224"/>
      <c r="BJ453" s="224"/>
      <c r="BK453" s="224"/>
      <c r="BL453" s="224"/>
      <c r="BM453" s="224"/>
      <c r="BN453" s="224"/>
      <c r="BO453" s="224"/>
      <c r="BP453" s="224"/>
      <c r="BQ453" s="224"/>
      <c r="BR453" s="224"/>
      <c r="BS453" s="224"/>
      <c r="BT453" s="224"/>
      <c r="BU453" s="224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</row>
    <row r="454" spans="1:106" ht="21.75" customHeight="1" thickBot="1">
      <c r="A454" s="231"/>
      <c r="B454" s="221"/>
      <c r="C454" s="221"/>
      <c r="D454" s="221"/>
      <c r="E454" s="222"/>
      <c r="F454" s="220"/>
      <c r="G454" s="221"/>
      <c r="H454" s="221"/>
      <c r="I454" s="221"/>
      <c r="J454" s="221"/>
      <c r="K454" s="221"/>
      <c r="L454" s="221"/>
      <c r="M454" s="221"/>
      <c r="N454" s="221"/>
      <c r="O454" s="221"/>
      <c r="P454" s="221"/>
      <c r="Q454" s="221"/>
      <c r="R454" s="221"/>
      <c r="S454" s="221"/>
      <c r="T454" s="221"/>
      <c r="U454" s="221"/>
      <c r="V454" s="222"/>
      <c r="W454" s="220"/>
      <c r="X454" s="221"/>
      <c r="Y454" s="221"/>
      <c r="Z454" s="221"/>
      <c r="AA454" s="221"/>
      <c r="AB454" s="221"/>
      <c r="AC454" s="221"/>
      <c r="AD454" s="221"/>
      <c r="AE454" s="221"/>
      <c r="AF454" s="221"/>
      <c r="AG454" s="221"/>
      <c r="AH454" s="221"/>
      <c r="AI454" s="221"/>
      <c r="AJ454" s="221"/>
      <c r="AK454" s="222"/>
      <c r="AL454" s="201" t="s">
        <v>51</v>
      </c>
      <c r="AM454" s="201"/>
      <c r="AN454" s="201"/>
      <c r="AO454" s="201"/>
      <c r="AP454" s="201"/>
      <c r="AQ454" s="201"/>
      <c r="AR454" s="201" t="s">
        <v>26</v>
      </c>
      <c r="AS454" s="201"/>
      <c r="AT454" s="201"/>
      <c r="AU454" s="201"/>
      <c r="AV454" s="201"/>
      <c r="AW454" s="201"/>
      <c r="AX454" s="201" t="s">
        <v>114</v>
      </c>
      <c r="AY454" s="201"/>
      <c r="AZ454" s="201"/>
      <c r="BA454" s="201"/>
      <c r="BB454" s="201"/>
      <c r="BC454" s="201"/>
      <c r="BD454" s="201" t="s">
        <v>51</v>
      </c>
      <c r="BE454" s="201"/>
      <c r="BF454" s="201"/>
      <c r="BG454" s="201"/>
      <c r="BH454" s="201"/>
      <c r="BI454" s="201"/>
      <c r="BJ454" s="201" t="s">
        <v>26</v>
      </c>
      <c r="BK454" s="201"/>
      <c r="BL454" s="201"/>
      <c r="BM454" s="201"/>
      <c r="BN454" s="201"/>
      <c r="BO454" s="201"/>
      <c r="BP454" s="218" t="s">
        <v>29</v>
      </c>
      <c r="BQ454" s="218"/>
      <c r="BR454" s="218"/>
      <c r="BS454" s="218"/>
      <c r="BT454" s="218"/>
      <c r="BU454" s="218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</row>
    <row r="455" spans="1:106" s="7" customFormat="1" ht="12.75" customHeight="1" thickBot="1">
      <c r="A455" s="174">
        <v>1</v>
      </c>
      <c r="B455" s="174"/>
      <c r="C455" s="174"/>
      <c r="D455" s="174"/>
      <c r="E455" s="174"/>
      <c r="F455" s="175">
        <v>2</v>
      </c>
      <c r="G455" s="175"/>
      <c r="H455" s="175"/>
      <c r="I455" s="175"/>
      <c r="J455" s="175"/>
      <c r="K455" s="175"/>
      <c r="L455" s="175"/>
      <c r="M455" s="175"/>
      <c r="N455" s="175"/>
      <c r="O455" s="175"/>
      <c r="P455" s="175"/>
      <c r="Q455" s="175"/>
      <c r="R455" s="175"/>
      <c r="S455" s="175"/>
      <c r="T455" s="175"/>
      <c r="U455" s="175"/>
      <c r="V455" s="175"/>
      <c r="W455" s="175">
        <v>3</v>
      </c>
      <c r="X455" s="175"/>
      <c r="Y455" s="175"/>
      <c r="Z455" s="175"/>
      <c r="AA455" s="175"/>
      <c r="AB455" s="175"/>
      <c r="AC455" s="175"/>
      <c r="AD455" s="175"/>
      <c r="AE455" s="175"/>
      <c r="AF455" s="175"/>
      <c r="AG455" s="175"/>
      <c r="AH455" s="175"/>
      <c r="AI455" s="175"/>
      <c r="AJ455" s="175"/>
      <c r="AK455" s="175"/>
      <c r="AL455" s="175">
        <v>4</v>
      </c>
      <c r="AM455" s="175"/>
      <c r="AN455" s="175"/>
      <c r="AO455" s="175"/>
      <c r="AP455" s="175"/>
      <c r="AQ455" s="175"/>
      <c r="AR455" s="175">
        <v>5</v>
      </c>
      <c r="AS455" s="175"/>
      <c r="AT455" s="175"/>
      <c r="AU455" s="175"/>
      <c r="AV455" s="175"/>
      <c r="AW455" s="175"/>
      <c r="AX455" s="175">
        <v>6</v>
      </c>
      <c r="AY455" s="175"/>
      <c r="AZ455" s="175"/>
      <c r="BA455" s="175"/>
      <c r="BB455" s="175"/>
      <c r="BC455" s="175"/>
      <c r="BD455" s="175">
        <v>7</v>
      </c>
      <c r="BE455" s="175"/>
      <c r="BF455" s="175"/>
      <c r="BG455" s="175"/>
      <c r="BH455" s="175"/>
      <c r="BI455" s="175"/>
      <c r="BJ455" s="175">
        <v>8</v>
      </c>
      <c r="BK455" s="175"/>
      <c r="BL455" s="175"/>
      <c r="BM455" s="175"/>
      <c r="BN455" s="175"/>
      <c r="BO455" s="175"/>
      <c r="BP455" s="177">
        <v>9</v>
      </c>
      <c r="BQ455" s="177"/>
      <c r="BR455" s="177"/>
      <c r="BS455" s="177"/>
      <c r="BT455" s="177"/>
      <c r="BU455" s="177"/>
    </row>
    <row r="456" spans="1:106" s="7" customFormat="1" ht="21.75" customHeight="1">
      <c r="A456" s="70">
        <v>1</v>
      </c>
      <c r="B456" s="70"/>
      <c r="C456" s="70"/>
      <c r="D456" s="70"/>
      <c r="E456" s="70"/>
      <c r="F456" s="71" t="s">
        <v>254</v>
      </c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1" t="s">
        <v>180</v>
      </c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4">
        <f>X93</f>
        <v>117101939.464</v>
      </c>
      <c r="AM456" s="74"/>
      <c r="AN456" s="74"/>
      <c r="AO456" s="74"/>
      <c r="AP456" s="74"/>
      <c r="AQ456" s="74"/>
      <c r="AR456" s="74">
        <f>AC93</f>
        <v>14670190.464000002</v>
      </c>
      <c r="AS456" s="74"/>
      <c r="AT456" s="74"/>
      <c r="AU456" s="74"/>
      <c r="AV456" s="74"/>
      <c r="AW456" s="74"/>
      <c r="AX456" s="74">
        <f>AP93</f>
        <v>131772129.928</v>
      </c>
      <c r="AY456" s="74"/>
      <c r="AZ456" s="74"/>
      <c r="BA456" s="74"/>
      <c r="BB456" s="74"/>
      <c r="BC456" s="74"/>
      <c r="BD456" s="74">
        <f>AV93</f>
        <v>123923928.89237599</v>
      </c>
      <c r="BE456" s="74"/>
      <c r="BF456" s="74"/>
      <c r="BG456" s="74"/>
      <c r="BH456" s="74"/>
      <c r="BI456" s="74"/>
      <c r="BJ456" s="74">
        <f>BC93</f>
        <v>15535731.701376</v>
      </c>
      <c r="BK456" s="74"/>
      <c r="BL456" s="74"/>
      <c r="BM456" s="74"/>
      <c r="BN456" s="74"/>
      <c r="BO456" s="74"/>
      <c r="BP456" s="74">
        <f>BP93</f>
        <v>139459660.593752</v>
      </c>
      <c r="BQ456" s="74"/>
      <c r="BR456" s="74"/>
      <c r="BS456" s="74"/>
      <c r="BT456" s="74"/>
      <c r="BU456" s="74"/>
    </row>
    <row r="457" spans="1:106" s="14" customFormat="1" ht="12.75" customHeight="1">
      <c r="A457" s="164"/>
      <c r="B457" s="164"/>
      <c r="C457" s="164"/>
      <c r="D457" s="164"/>
      <c r="E457" s="164"/>
      <c r="F457" s="169" t="s">
        <v>37</v>
      </c>
      <c r="G457" s="169"/>
      <c r="H457" s="169"/>
      <c r="I457" s="169"/>
      <c r="J457" s="169"/>
      <c r="K457" s="169"/>
      <c r="L457" s="169"/>
      <c r="M457" s="169"/>
      <c r="N457" s="169"/>
      <c r="O457" s="169"/>
      <c r="P457" s="169"/>
      <c r="Q457" s="169"/>
      <c r="R457" s="169"/>
      <c r="S457" s="169"/>
      <c r="T457" s="169"/>
      <c r="U457" s="169"/>
      <c r="V457" s="169"/>
      <c r="W457" s="169"/>
      <c r="X457" s="169"/>
      <c r="Y457" s="169"/>
      <c r="Z457" s="169"/>
      <c r="AA457" s="169"/>
      <c r="AB457" s="169"/>
      <c r="AC457" s="169"/>
      <c r="AD457" s="169"/>
      <c r="AE457" s="169"/>
      <c r="AF457" s="169"/>
      <c r="AG457" s="169"/>
      <c r="AH457" s="169"/>
      <c r="AI457" s="169"/>
      <c r="AJ457" s="169"/>
      <c r="AK457" s="169"/>
      <c r="AL457" s="200">
        <f>SUM(AL456)</f>
        <v>117101939.464</v>
      </c>
      <c r="AM457" s="200"/>
      <c r="AN457" s="200"/>
      <c r="AO457" s="200"/>
      <c r="AP457" s="200"/>
      <c r="AQ457" s="200"/>
      <c r="AR457" s="200">
        <f>SUM(AR456)</f>
        <v>14670190.464000002</v>
      </c>
      <c r="AS457" s="200"/>
      <c r="AT457" s="200"/>
      <c r="AU457" s="200"/>
      <c r="AV457" s="200"/>
      <c r="AW457" s="200"/>
      <c r="AX457" s="200">
        <f>SUM(AX456)</f>
        <v>131772129.928</v>
      </c>
      <c r="AY457" s="200"/>
      <c r="AZ457" s="200"/>
      <c r="BA457" s="200"/>
      <c r="BB457" s="200"/>
      <c r="BC457" s="200"/>
      <c r="BD457" s="200">
        <f>SUM(BD456)</f>
        <v>123923928.89237599</v>
      </c>
      <c r="BE457" s="200"/>
      <c r="BF457" s="200"/>
      <c r="BG457" s="200"/>
      <c r="BH457" s="200"/>
      <c r="BI457" s="200"/>
      <c r="BJ457" s="200">
        <f>SUM(BJ456)</f>
        <v>15535731.701376</v>
      </c>
      <c r="BK457" s="200"/>
      <c r="BL457" s="200"/>
      <c r="BM457" s="200"/>
      <c r="BN457" s="200"/>
      <c r="BO457" s="200"/>
      <c r="BP457" s="200">
        <f>SUM(BP456)</f>
        <v>139459660.593752</v>
      </c>
      <c r="BQ457" s="200"/>
      <c r="BR457" s="200"/>
      <c r="BS457" s="200"/>
      <c r="BT457" s="200"/>
      <c r="BU457" s="200"/>
    </row>
    <row r="459" spans="1:106" ht="12.75" customHeight="1">
      <c r="A459" s="135" t="s">
        <v>211</v>
      </c>
      <c r="B459" s="135"/>
      <c r="C459" s="135"/>
      <c r="D459" s="135"/>
      <c r="E459" s="135"/>
      <c r="F459" s="135"/>
      <c r="G459" s="135"/>
      <c r="H459" s="135"/>
      <c r="I459" s="135"/>
      <c r="J459" s="135"/>
      <c r="K459" s="135"/>
      <c r="L459" s="135"/>
      <c r="M459" s="135"/>
      <c r="N459" s="135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  <c r="AA459" s="135"/>
      <c r="AB459" s="135"/>
      <c r="AC459" s="135"/>
      <c r="AD459" s="135"/>
      <c r="AE459" s="135"/>
      <c r="AF459" s="135"/>
      <c r="AG459" s="135"/>
      <c r="AH459" s="135"/>
      <c r="AI459" s="135"/>
      <c r="AJ459" s="135"/>
      <c r="AK459" s="135"/>
      <c r="AL459" s="135"/>
      <c r="AM459" s="135"/>
      <c r="AN459" s="135"/>
      <c r="AO459" s="135"/>
      <c r="AP459" s="135"/>
      <c r="AQ459" s="135"/>
      <c r="AR459" s="135"/>
      <c r="AS459" s="135"/>
      <c r="AT459" s="135"/>
      <c r="AU459" s="135"/>
      <c r="AV459" s="135"/>
      <c r="AW459" s="135"/>
      <c r="AX459" s="135"/>
      <c r="AY459" s="135"/>
      <c r="AZ459" s="135"/>
      <c r="BA459" s="135"/>
      <c r="BB459" s="135"/>
      <c r="BC459" s="135"/>
      <c r="BD459" s="135"/>
      <c r="BE459" s="135"/>
      <c r="BF459" s="135"/>
      <c r="BG459" s="135"/>
      <c r="BH459" s="135"/>
      <c r="BI459" s="135"/>
      <c r="BJ459" s="135"/>
      <c r="BK459" s="135"/>
      <c r="BL459" s="135"/>
      <c r="BM459" s="135"/>
      <c r="BN459" s="135"/>
      <c r="BO459" s="135"/>
      <c r="BP459" s="135"/>
      <c r="BQ459" s="135"/>
      <c r="BR459" s="135"/>
      <c r="BS459" s="135"/>
      <c r="BT459" s="135"/>
      <c r="BU459" s="135"/>
      <c r="BV459" s="135"/>
      <c r="BW459" s="135"/>
      <c r="BX459" s="135"/>
      <c r="BY459" s="135"/>
      <c r="BZ459" s="135"/>
      <c r="CA459" s="135"/>
      <c r="CB459" s="135"/>
      <c r="CC459" s="135"/>
      <c r="CD459" s="135"/>
      <c r="CE459" s="135"/>
      <c r="CF459" s="135"/>
      <c r="CG459" s="135"/>
      <c r="CH459" s="135"/>
      <c r="CI459" s="135"/>
      <c r="CJ459" s="135"/>
      <c r="CK459" s="135"/>
      <c r="CL459" s="135"/>
      <c r="CM459" s="135"/>
      <c r="CN459" s="135"/>
      <c r="CO459" s="135"/>
      <c r="CP459" s="135"/>
      <c r="CQ459" s="135"/>
      <c r="CR459" s="135"/>
      <c r="CS459" s="135"/>
      <c r="CT459" s="135"/>
      <c r="CU459" s="135"/>
      <c r="CV459" s="135"/>
      <c r="CW459" s="135"/>
      <c r="CX459" s="135"/>
      <c r="CY459" s="135"/>
      <c r="CZ459" s="135"/>
      <c r="DA459" s="2"/>
      <c r="DB459" s="2"/>
    </row>
    <row r="460" spans="1:106" ht="12.75" customHeight="1" thickBo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178" t="s">
        <v>22</v>
      </c>
      <c r="CG460" s="178"/>
      <c r="CH460" s="178"/>
      <c r="CI460" s="178"/>
      <c r="CJ460" s="178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</row>
    <row r="461" spans="1:106" s="7" customFormat="1" ht="18" customHeight="1">
      <c r="A461" s="193" t="s">
        <v>116</v>
      </c>
      <c r="B461" s="193"/>
      <c r="C461" s="193"/>
      <c r="D461" s="193"/>
      <c r="E461" s="193"/>
      <c r="F461" s="193"/>
      <c r="G461" s="193"/>
      <c r="H461" s="193"/>
      <c r="I461" s="193"/>
      <c r="J461" s="193"/>
      <c r="K461" s="193"/>
      <c r="L461" s="193"/>
      <c r="M461" s="193"/>
      <c r="N461" s="193"/>
      <c r="O461" s="193"/>
      <c r="P461" s="193"/>
      <c r="Q461" s="193"/>
      <c r="R461" s="193"/>
      <c r="S461" s="193"/>
      <c r="T461" s="193"/>
      <c r="U461" s="197" t="s">
        <v>117</v>
      </c>
      <c r="V461" s="197"/>
      <c r="W461" s="197"/>
      <c r="X461" s="197"/>
      <c r="Y461" s="197" t="s">
        <v>118</v>
      </c>
      <c r="Z461" s="197"/>
      <c r="AA461" s="197"/>
      <c r="AB461" s="197"/>
      <c r="AC461" s="197"/>
      <c r="AD461" s="197"/>
      <c r="AE461" s="211" t="s">
        <v>194</v>
      </c>
      <c r="AF461" s="211"/>
      <c r="AG461" s="211"/>
      <c r="AH461" s="211"/>
      <c r="AI461" s="211"/>
      <c r="AJ461" s="211"/>
      <c r="AK461" s="211"/>
      <c r="AL461" s="211"/>
      <c r="AM461" s="211"/>
      <c r="AN461" s="211"/>
      <c r="AO461" s="211"/>
      <c r="AP461" s="211"/>
      <c r="AQ461" s="211" t="s">
        <v>195</v>
      </c>
      <c r="AR461" s="211"/>
      <c r="AS461" s="211"/>
      <c r="AT461" s="211"/>
      <c r="AU461" s="211"/>
      <c r="AV461" s="211"/>
      <c r="AW461" s="211"/>
      <c r="AX461" s="211"/>
      <c r="AY461" s="211"/>
      <c r="AZ461" s="211"/>
      <c r="BA461" s="211"/>
      <c r="BB461" s="211"/>
      <c r="BC461" s="211" t="s">
        <v>196</v>
      </c>
      <c r="BD461" s="211"/>
      <c r="BE461" s="211"/>
      <c r="BF461" s="211"/>
      <c r="BG461" s="211"/>
      <c r="BH461" s="211"/>
      <c r="BI461" s="211"/>
      <c r="BJ461" s="211"/>
      <c r="BK461" s="211"/>
      <c r="BL461" s="211"/>
      <c r="BM461" s="211"/>
      <c r="BN461" s="211"/>
      <c r="BO461" s="211" t="s">
        <v>212</v>
      </c>
      <c r="BP461" s="211"/>
      <c r="BQ461" s="211"/>
      <c r="BR461" s="211"/>
      <c r="BS461" s="211"/>
      <c r="BT461" s="211"/>
      <c r="BU461" s="211"/>
      <c r="BV461" s="211"/>
      <c r="BW461" s="211"/>
      <c r="BX461" s="211"/>
      <c r="BY461" s="211"/>
      <c r="BZ461" s="211"/>
      <c r="CA461" s="224" t="s">
        <v>213</v>
      </c>
      <c r="CB461" s="224"/>
      <c r="CC461" s="224"/>
      <c r="CD461" s="224"/>
      <c r="CE461" s="224"/>
      <c r="CF461" s="224"/>
      <c r="CG461" s="224"/>
      <c r="CH461" s="224"/>
      <c r="CI461" s="224"/>
      <c r="CJ461" s="224"/>
      <c r="CK461" s="224"/>
      <c r="CL461" s="224"/>
    </row>
    <row r="462" spans="1:106" s="7" customFormat="1" ht="76.8" customHeight="1" thickBot="1">
      <c r="A462" s="213"/>
      <c r="B462" s="214"/>
      <c r="C462" s="214"/>
      <c r="D462" s="214"/>
      <c r="E462" s="214"/>
      <c r="F462" s="214"/>
      <c r="G462" s="214"/>
      <c r="H462" s="214"/>
      <c r="I462" s="214"/>
      <c r="J462" s="214"/>
      <c r="K462" s="214"/>
      <c r="L462" s="214"/>
      <c r="M462" s="214"/>
      <c r="N462" s="214"/>
      <c r="O462" s="214"/>
      <c r="P462" s="214"/>
      <c r="Q462" s="214"/>
      <c r="R462" s="214"/>
      <c r="S462" s="214"/>
      <c r="T462" s="215"/>
      <c r="U462" s="216"/>
      <c r="V462" s="214"/>
      <c r="W462" s="214"/>
      <c r="X462" s="215"/>
      <c r="Y462" s="216"/>
      <c r="Z462" s="214"/>
      <c r="AA462" s="214"/>
      <c r="AB462" s="214"/>
      <c r="AC462" s="214"/>
      <c r="AD462" s="215"/>
      <c r="AE462" s="201" t="s">
        <v>119</v>
      </c>
      <c r="AF462" s="201"/>
      <c r="AG462" s="201"/>
      <c r="AH462" s="201"/>
      <c r="AI462" s="201"/>
      <c r="AJ462" s="201"/>
      <c r="AK462" s="201" t="s">
        <v>120</v>
      </c>
      <c r="AL462" s="201"/>
      <c r="AM462" s="201"/>
      <c r="AN462" s="201"/>
      <c r="AO462" s="201"/>
      <c r="AP462" s="201"/>
      <c r="AQ462" s="201" t="s">
        <v>119</v>
      </c>
      <c r="AR462" s="201"/>
      <c r="AS462" s="201"/>
      <c r="AT462" s="201"/>
      <c r="AU462" s="201"/>
      <c r="AV462" s="201"/>
      <c r="AW462" s="201" t="s">
        <v>120</v>
      </c>
      <c r="AX462" s="201"/>
      <c r="AY462" s="201"/>
      <c r="AZ462" s="201"/>
      <c r="BA462" s="201"/>
      <c r="BB462" s="201"/>
      <c r="BC462" s="201" t="s">
        <v>119</v>
      </c>
      <c r="BD462" s="201"/>
      <c r="BE462" s="201"/>
      <c r="BF462" s="201"/>
      <c r="BG462" s="201"/>
      <c r="BH462" s="201"/>
      <c r="BI462" s="201" t="s">
        <v>120</v>
      </c>
      <c r="BJ462" s="201"/>
      <c r="BK462" s="201"/>
      <c r="BL462" s="201"/>
      <c r="BM462" s="201"/>
      <c r="BN462" s="201"/>
      <c r="BO462" s="201" t="s">
        <v>119</v>
      </c>
      <c r="BP462" s="201"/>
      <c r="BQ462" s="201"/>
      <c r="BR462" s="201"/>
      <c r="BS462" s="201"/>
      <c r="BT462" s="201"/>
      <c r="BU462" s="201" t="s">
        <v>120</v>
      </c>
      <c r="BV462" s="201"/>
      <c r="BW462" s="201"/>
      <c r="BX462" s="201"/>
      <c r="BY462" s="201"/>
      <c r="BZ462" s="201"/>
      <c r="CA462" s="201" t="s">
        <v>119</v>
      </c>
      <c r="CB462" s="201"/>
      <c r="CC462" s="201"/>
      <c r="CD462" s="201"/>
      <c r="CE462" s="201"/>
      <c r="CF462" s="201"/>
      <c r="CG462" s="218" t="s">
        <v>120</v>
      </c>
      <c r="CH462" s="218"/>
      <c r="CI462" s="218"/>
      <c r="CJ462" s="218"/>
      <c r="CK462" s="218"/>
      <c r="CL462" s="218"/>
    </row>
    <row r="463" spans="1:106" s="19" customFormat="1" ht="12.75" customHeight="1" thickBot="1">
      <c r="A463" s="157">
        <v>1</v>
      </c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8">
        <v>2</v>
      </c>
      <c r="V463" s="158"/>
      <c r="W463" s="158"/>
      <c r="X463" s="158"/>
      <c r="Y463" s="158">
        <v>3</v>
      </c>
      <c r="Z463" s="158"/>
      <c r="AA463" s="158"/>
      <c r="AB463" s="158"/>
      <c r="AC463" s="158"/>
      <c r="AD463" s="158"/>
      <c r="AE463" s="158">
        <v>4</v>
      </c>
      <c r="AF463" s="158"/>
      <c r="AG463" s="158"/>
      <c r="AH463" s="158"/>
      <c r="AI463" s="158"/>
      <c r="AJ463" s="158"/>
      <c r="AK463" s="158">
        <v>5</v>
      </c>
      <c r="AL463" s="158"/>
      <c r="AM463" s="158"/>
      <c r="AN463" s="158"/>
      <c r="AO463" s="158"/>
      <c r="AP463" s="158"/>
      <c r="AQ463" s="158">
        <v>6</v>
      </c>
      <c r="AR463" s="158"/>
      <c r="AS463" s="158"/>
      <c r="AT463" s="158"/>
      <c r="AU463" s="158"/>
      <c r="AV463" s="158"/>
      <c r="AW463" s="158">
        <v>7</v>
      </c>
      <c r="AX463" s="158"/>
      <c r="AY463" s="158"/>
      <c r="AZ463" s="158"/>
      <c r="BA463" s="158"/>
      <c r="BB463" s="158"/>
      <c r="BC463" s="158">
        <v>8</v>
      </c>
      <c r="BD463" s="158"/>
      <c r="BE463" s="158"/>
      <c r="BF463" s="158"/>
      <c r="BG463" s="158"/>
      <c r="BH463" s="158"/>
      <c r="BI463" s="158">
        <v>9</v>
      </c>
      <c r="BJ463" s="158"/>
      <c r="BK463" s="158"/>
      <c r="BL463" s="158"/>
      <c r="BM463" s="158"/>
      <c r="BN463" s="158"/>
      <c r="BO463" s="158">
        <v>10</v>
      </c>
      <c r="BP463" s="158"/>
      <c r="BQ463" s="158"/>
      <c r="BR463" s="158"/>
      <c r="BS463" s="158"/>
      <c r="BT463" s="158"/>
      <c r="BU463" s="158">
        <v>11</v>
      </c>
      <c r="BV463" s="158"/>
      <c r="BW463" s="158"/>
      <c r="BX463" s="158"/>
      <c r="BY463" s="158"/>
      <c r="BZ463" s="158"/>
      <c r="CA463" s="158">
        <v>12</v>
      </c>
      <c r="CB463" s="158"/>
      <c r="CC463" s="158"/>
      <c r="CD463" s="158"/>
      <c r="CE463" s="158"/>
      <c r="CF463" s="158"/>
      <c r="CG463" s="223">
        <v>13</v>
      </c>
      <c r="CH463" s="223"/>
      <c r="CI463" s="223"/>
      <c r="CJ463" s="223"/>
      <c r="CK463" s="223"/>
      <c r="CL463" s="223"/>
    </row>
    <row r="464" spans="1:106" s="1" customFormat="1" ht="24.75" customHeight="1">
      <c r="A464" s="217" t="s">
        <v>121</v>
      </c>
      <c r="B464" s="217"/>
      <c r="C464" s="217"/>
      <c r="D464" s="217"/>
      <c r="E464" s="217"/>
      <c r="F464" s="217"/>
      <c r="G464" s="217"/>
      <c r="H464" s="217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156">
        <v>20986307</v>
      </c>
      <c r="AF464" s="156"/>
      <c r="AG464" s="156"/>
      <c r="AH464" s="156"/>
      <c r="AI464" s="156"/>
      <c r="AJ464" s="156"/>
      <c r="AK464" s="217"/>
      <c r="AL464" s="217"/>
      <c r="AM464" s="217"/>
      <c r="AN464" s="217"/>
      <c r="AO464" s="217"/>
      <c r="AP464" s="217"/>
      <c r="AQ464" s="156">
        <v>29904844</v>
      </c>
      <c r="AR464" s="156"/>
      <c r="AS464" s="156"/>
      <c r="AT464" s="156"/>
      <c r="AU464" s="156"/>
      <c r="AV464" s="156"/>
      <c r="AW464" s="217"/>
      <c r="AX464" s="217"/>
      <c r="AY464" s="217"/>
      <c r="AZ464" s="217"/>
      <c r="BA464" s="217"/>
      <c r="BB464" s="217"/>
      <c r="BC464" s="156">
        <f>BC483</f>
        <v>6194145</v>
      </c>
      <c r="BD464" s="156"/>
      <c r="BE464" s="156"/>
      <c r="BF464" s="156"/>
      <c r="BG464" s="156"/>
      <c r="BH464" s="156"/>
      <c r="BI464" s="217"/>
      <c r="BJ464" s="217"/>
      <c r="BK464" s="217"/>
      <c r="BL464" s="217"/>
      <c r="BM464" s="217"/>
      <c r="BN464" s="217"/>
      <c r="BO464" s="156">
        <f>BO483</f>
        <v>6838336</v>
      </c>
      <c r="BP464" s="156"/>
      <c r="BQ464" s="156"/>
      <c r="BR464" s="156"/>
      <c r="BS464" s="156"/>
      <c r="BT464" s="156"/>
      <c r="BU464" s="217"/>
      <c r="BV464" s="217"/>
      <c r="BW464" s="217"/>
      <c r="BX464" s="217"/>
      <c r="BY464" s="217"/>
      <c r="BZ464" s="217"/>
      <c r="CA464" s="156">
        <f>CA483</f>
        <v>7241798</v>
      </c>
      <c r="CB464" s="156"/>
      <c r="CC464" s="156"/>
      <c r="CD464" s="156"/>
      <c r="CE464" s="156"/>
      <c r="CF464" s="156"/>
      <c r="CG464" s="112"/>
      <c r="CH464" s="112"/>
      <c r="CI464" s="112"/>
      <c r="CJ464" s="112"/>
      <c r="CK464" s="112"/>
      <c r="CL464" s="112"/>
    </row>
    <row r="466" spans="1:107" s="3" customFormat="1" ht="36.6" customHeight="1">
      <c r="A466" s="114" t="s">
        <v>225</v>
      </c>
      <c r="B466" s="115"/>
      <c r="C466" s="115"/>
      <c r="D466" s="115"/>
      <c r="E466" s="115"/>
      <c r="F466" s="115"/>
      <c r="G466" s="115"/>
      <c r="H466" s="115"/>
      <c r="I466" s="115"/>
      <c r="J466" s="115"/>
      <c r="K466" s="115"/>
      <c r="L466" s="115"/>
      <c r="M466" s="115"/>
      <c r="N466" s="115"/>
      <c r="O466" s="115"/>
      <c r="P466" s="115"/>
      <c r="Q466" s="115"/>
      <c r="R466" s="115"/>
      <c r="S466" s="115"/>
      <c r="T466" s="116"/>
      <c r="U466" s="136">
        <v>2023</v>
      </c>
      <c r="V466" s="137"/>
      <c r="W466" s="137"/>
      <c r="X466" s="138"/>
      <c r="Y466" s="121">
        <v>7500000</v>
      </c>
      <c r="Z466" s="122"/>
      <c r="AA466" s="122"/>
      <c r="AB466" s="122"/>
      <c r="AC466" s="122"/>
      <c r="AD466" s="123"/>
      <c r="AE466" s="121">
        <v>2272465</v>
      </c>
      <c r="AF466" s="122"/>
      <c r="AG466" s="122"/>
      <c r="AH466" s="122"/>
      <c r="AI466" s="122"/>
      <c r="AJ466" s="123"/>
      <c r="AK466" s="118"/>
      <c r="AL466" s="119"/>
      <c r="AM466" s="119"/>
      <c r="AN466" s="119"/>
      <c r="AO466" s="119"/>
      <c r="AP466" s="120"/>
      <c r="AQ466" s="121"/>
      <c r="AR466" s="122"/>
      <c r="AS466" s="122"/>
      <c r="AT466" s="122"/>
      <c r="AU466" s="122"/>
      <c r="AV466" s="123"/>
      <c r="AW466" s="124"/>
      <c r="AX466" s="125"/>
      <c r="AY466" s="125"/>
      <c r="AZ466" s="125"/>
      <c r="BA466" s="125"/>
      <c r="BB466" s="126"/>
      <c r="BC466" s="121"/>
      <c r="BD466" s="122"/>
      <c r="BE466" s="122"/>
      <c r="BF466" s="122"/>
      <c r="BG466" s="122"/>
      <c r="BH466" s="123"/>
      <c r="BI466" s="118"/>
      <c r="BJ466" s="119"/>
      <c r="BK466" s="119"/>
      <c r="BL466" s="119"/>
      <c r="BM466" s="119"/>
      <c r="BN466" s="120"/>
      <c r="BO466" s="118"/>
      <c r="BP466" s="119"/>
      <c r="BQ466" s="119"/>
      <c r="BR466" s="119"/>
      <c r="BS466" s="119"/>
      <c r="BT466" s="120"/>
      <c r="BU466" s="118"/>
      <c r="BV466" s="119"/>
      <c r="BW466" s="119"/>
      <c r="BX466" s="119"/>
      <c r="BY466" s="119"/>
      <c r="BZ466" s="120"/>
      <c r="CA466" s="118"/>
      <c r="CB466" s="119"/>
      <c r="CC466" s="119"/>
      <c r="CD466" s="119"/>
      <c r="CE466" s="119"/>
      <c r="CF466" s="120"/>
      <c r="CG466" s="159"/>
      <c r="CH466" s="160"/>
      <c r="CI466" s="160"/>
      <c r="CJ466" s="160"/>
      <c r="CK466" s="160"/>
      <c r="CL466" s="161"/>
    </row>
    <row r="467" spans="1:107" s="3" customFormat="1" ht="36" customHeight="1">
      <c r="A467" s="114" t="s">
        <v>226</v>
      </c>
      <c r="B467" s="115"/>
      <c r="C467" s="115"/>
      <c r="D467" s="115"/>
      <c r="E467" s="115"/>
      <c r="F467" s="115"/>
      <c r="G467" s="115"/>
      <c r="H467" s="115"/>
      <c r="I467" s="115"/>
      <c r="J467" s="115"/>
      <c r="K467" s="115"/>
      <c r="L467" s="115"/>
      <c r="M467" s="115"/>
      <c r="N467" s="115"/>
      <c r="O467" s="115"/>
      <c r="P467" s="115"/>
      <c r="Q467" s="115"/>
      <c r="R467" s="115"/>
      <c r="S467" s="115"/>
      <c r="T467" s="116"/>
      <c r="U467" s="136">
        <v>2024</v>
      </c>
      <c r="V467" s="137"/>
      <c r="W467" s="137"/>
      <c r="X467" s="138"/>
      <c r="Y467" s="121">
        <v>4863882</v>
      </c>
      <c r="Z467" s="122"/>
      <c r="AA467" s="122"/>
      <c r="AB467" s="122"/>
      <c r="AC467" s="122"/>
      <c r="AD467" s="123"/>
      <c r="AE467" s="118"/>
      <c r="AF467" s="119"/>
      <c r="AG467" s="119"/>
      <c r="AH467" s="119"/>
      <c r="AI467" s="119"/>
      <c r="AJ467" s="120"/>
      <c r="AK467" s="118"/>
      <c r="AL467" s="119"/>
      <c r="AM467" s="119"/>
      <c r="AN467" s="119"/>
      <c r="AO467" s="119"/>
      <c r="AP467" s="120"/>
      <c r="AQ467" s="121">
        <v>25000</v>
      </c>
      <c r="AR467" s="122"/>
      <c r="AS467" s="122"/>
      <c r="AT467" s="122"/>
      <c r="AU467" s="122"/>
      <c r="AV467" s="123"/>
      <c r="AW467" s="124"/>
      <c r="AX467" s="125"/>
      <c r="AY467" s="125"/>
      <c r="AZ467" s="125"/>
      <c r="BA467" s="125"/>
      <c r="BB467" s="126"/>
      <c r="BC467" s="121"/>
      <c r="BD467" s="122"/>
      <c r="BE467" s="122"/>
      <c r="BF467" s="122"/>
      <c r="BG467" s="122"/>
      <c r="BH467" s="123"/>
      <c r="BI467" s="118"/>
      <c r="BJ467" s="119"/>
      <c r="BK467" s="119"/>
      <c r="BL467" s="119"/>
      <c r="BM467" s="119"/>
      <c r="BN467" s="120"/>
      <c r="BO467" s="118"/>
      <c r="BP467" s="119"/>
      <c r="BQ467" s="119"/>
      <c r="BR467" s="119"/>
      <c r="BS467" s="119"/>
      <c r="BT467" s="120"/>
      <c r="BU467" s="118"/>
      <c r="BV467" s="119"/>
      <c r="BW467" s="119"/>
      <c r="BX467" s="119"/>
      <c r="BY467" s="119"/>
      <c r="BZ467" s="120"/>
      <c r="CA467" s="118"/>
      <c r="CB467" s="119"/>
      <c r="CC467" s="119"/>
      <c r="CD467" s="119"/>
      <c r="CE467" s="119"/>
      <c r="CF467" s="120"/>
      <c r="CG467" s="159"/>
      <c r="CH467" s="160"/>
      <c r="CI467" s="160"/>
      <c r="CJ467" s="160"/>
      <c r="CK467" s="160"/>
      <c r="CL467" s="161"/>
    </row>
    <row r="468" spans="1:107" s="3" customFormat="1" ht="39" customHeight="1">
      <c r="A468" s="114" t="s">
        <v>235</v>
      </c>
      <c r="B468" s="115"/>
      <c r="C468" s="115"/>
      <c r="D468" s="115"/>
      <c r="E468" s="115"/>
      <c r="F468" s="115"/>
      <c r="G468" s="115"/>
      <c r="H468" s="115"/>
      <c r="I468" s="115"/>
      <c r="J468" s="115"/>
      <c r="K468" s="115"/>
      <c r="L468" s="115"/>
      <c r="M468" s="115"/>
      <c r="N468" s="115"/>
      <c r="O468" s="115"/>
      <c r="P468" s="115"/>
      <c r="Q468" s="115"/>
      <c r="R468" s="115"/>
      <c r="S468" s="115"/>
      <c r="T468" s="116"/>
      <c r="U468" s="118">
        <v>2024</v>
      </c>
      <c r="V468" s="119"/>
      <c r="W468" s="119"/>
      <c r="X468" s="120"/>
      <c r="Y468" s="368">
        <v>4728036</v>
      </c>
      <c r="Z468" s="369"/>
      <c r="AA468" s="369"/>
      <c r="AB468" s="369"/>
      <c r="AC468" s="369"/>
      <c r="AD468" s="370"/>
      <c r="AE468" s="40"/>
      <c r="AF468" s="41"/>
      <c r="AG468" s="41"/>
      <c r="AH468" s="41"/>
      <c r="AI468" s="41"/>
      <c r="AJ468" s="42"/>
      <c r="AK468" s="118"/>
      <c r="AL468" s="119"/>
      <c r="AM468" s="119"/>
      <c r="AN468" s="119"/>
      <c r="AO468" s="119"/>
      <c r="AP468" s="120"/>
      <c r="AQ468" s="121">
        <f>4324296-700000</f>
        <v>3624296</v>
      </c>
      <c r="AR468" s="122"/>
      <c r="AS468" s="122"/>
      <c r="AT468" s="122"/>
      <c r="AU468" s="122"/>
      <c r="AV468" s="123"/>
      <c r="AW468" s="118">
        <v>100</v>
      </c>
      <c r="AX468" s="119"/>
      <c r="AY468" s="119"/>
      <c r="AZ468" s="119"/>
      <c r="BA468" s="119"/>
      <c r="BB468" s="120"/>
      <c r="BC468" s="40"/>
      <c r="BD468" s="41"/>
      <c r="BE468" s="41"/>
      <c r="BF468" s="41"/>
      <c r="BG468" s="41"/>
      <c r="BH468" s="42"/>
      <c r="BI468" s="34"/>
      <c r="BJ468" s="35"/>
      <c r="BK468" s="35"/>
      <c r="BL468" s="35"/>
      <c r="BM468" s="35"/>
      <c r="BN468" s="36"/>
      <c r="BO468" s="34"/>
      <c r="BP468" s="35"/>
      <c r="BQ468" s="35"/>
      <c r="BR468" s="35"/>
      <c r="BS468" s="35"/>
      <c r="BT468" s="36"/>
      <c r="BU468" s="34"/>
      <c r="BV468" s="35"/>
      <c r="BW468" s="35"/>
      <c r="BX468" s="35"/>
      <c r="BY468" s="35"/>
      <c r="BZ468" s="36"/>
      <c r="CA468" s="34"/>
      <c r="CB468" s="35"/>
      <c r="CC468" s="35"/>
      <c r="CD468" s="35"/>
      <c r="CE468" s="35"/>
      <c r="CF468" s="36"/>
      <c r="CG468" s="46"/>
      <c r="CH468" s="47"/>
      <c r="CI468" s="47"/>
      <c r="CJ468" s="47"/>
      <c r="CK468" s="47"/>
      <c r="CL468" s="48"/>
      <c r="DC468" s="4"/>
    </row>
    <row r="469" spans="1:107" s="3" customFormat="1" ht="57" customHeight="1">
      <c r="A469" s="114" t="s">
        <v>220</v>
      </c>
      <c r="B469" s="115"/>
      <c r="C469" s="115"/>
      <c r="D469" s="115"/>
      <c r="E469" s="115"/>
      <c r="F469" s="115"/>
      <c r="G469" s="115"/>
      <c r="H469" s="115"/>
      <c r="I469" s="115"/>
      <c r="J469" s="115"/>
      <c r="K469" s="115"/>
      <c r="L469" s="115"/>
      <c r="M469" s="115"/>
      <c r="N469" s="115"/>
      <c r="O469" s="115"/>
      <c r="P469" s="115"/>
      <c r="Q469" s="115"/>
      <c r="R469" s="115"/>
      <c r="S469" s="115"/>
      <c r="T469" s="116"/>
      <c r="U469" s="118">
        <v>2023</v>
      </c>
      <c r="V469" s="119"/>
      <c r="W469" s="119"/>
      <c r="X469" s="120"/>
      <c r="Y469" s="121">
        <v>6627069</v>
      </c>
      <c r="Z469" s="122"/>
      <c r="AA469" s="122"/>
      <c r="AB469" s="122"/>
      <c r="AC469" s="122"/>
      <c r="AD469" s="123"/>
      <c r="AE469" s="121">
        <v>6376086</v>
      </c>
      <c r="AF469" s="122"/>
      <c r="AG469" s="122"/>
      <c r="AH469" s="122"/>
      <c r="AI469" s="122"/>
      <c r="AJ469" s="123"/>
      <c r="AK469" s="124">
        <v>100</v>
      </c>
      <c r="AL469" s="125"/>
      <c r="AM469" s="125"/>
      <c r="AN469" s="125"/>
      <c r="AO469" s="125"/>
      <c r="AP469" s="126"/>
      <c r="AQ469" s="121"/>
      <c r="AR469" s="122"/>
      <c r="AS469" s="122"/>
      <c r="AT469" s="122"/>
      <c r="AU469" s="122"/>
      <c r="AV469" s="123"/>
      <c r="AW469" s="124"/>
      <c r="AX469" s="125"/>
      <c r="AY469" s="125"/>
      <c r="AZ469" s="125"/>
      <c r="BA469" s="125"/>
      <c r="BB469" s="126"/>
      <c r="BC469" s="118"/>
      <c r="BD469" s="119"/>
      <c r="BE469" s="119"/>
      <c r="BF469" s="119"/>
      <c r="BG469" s="119"/>
      <c r="BH469" s="120"/>
      <c r="BI469" s="118"/>
      <c r="BJ469" s="119"/>
      <c r="BK469" s="119"/>
      <c r="BL469" s="119"/>
      <c r="BM469" s="119"/>
      <c r="BN469" s="120"/>
      <c r="BO469" s="118"/>
      <c r="BP469" s="119"/>
      <c r="BQ469" s="119"/>
      <c r="BR469" s="119"/>
      <c r="BS469" s="119"/>
      <c r="BT469" s="120"/>
      <c r="BU469" s="118"/>
      <c r="BV469" s="119"/>
      <c r="BW469" s="119"/>
      <c r="BX469" s="119"/>
      <c r="BY469" s="119"/>
      <c r="BZ469" s="120"/>
      <c r="CA469" s="118"/>
      <c r="CB469" s="119"/>
      <c r="CC469" s="119"/>
      <c r="CD469" s="119"/>
      <c r="CE469" s="119"/>
      <c r="CF469" s="120"/>
      <c r="CG469" s="159"/>
      <c r="CH469" s="160"/>
      <c r="CI469" s="160"/>
      <c r="CJ469" s="160"/>
      <c r="CK469" s="160"/>
      <c r="CL469" s="161"/>
    </row>
    <row r="470" spans="1:107" s="3" customFormat="1" ht="37.200000000000003" customHeight="1">
      <c r="A470" s="114" t="s">
        <v>221</v>
      </c>
      <c r="B470" s="115"/>
      <c r="C470" s="115"/>
      <c r="D470" s="115"/>
      <c r="E470" s="115"/>
      <c r="F470" s="115"/>
      <c r="G470" s="115"/>
      <c r="H470" s="115"/>
      <c r="I470" s="115"/>
      <c r="J470" s="115"/>
      <c r="K470" s="115"/>
      <c r="L470" s="115"/>
      <c r="M470" s="115"/>
      <c r="N470" s="115"/>
      <c r="O470" s="115"/>
      <c r="P470" s="115"/>
      <c r="Q470" s="115"/>
      <c r="R470" s="115"/>
      <c r="S470" s="115"/>
      <c r="T470" s="116"/>
      <c r="U470" s="118" t="s">
        <v>179</v>
      </c>
      <c r="V470" s="119"/>
      <c r="W470" s="119"/>
      <c r="X470" s="120"/>
      <c r="Y470" s="121">
        <v>1600928</v>
      </c>
      <c r="Z470" s="122"/>
      <c r="AA470" s="122"/>
      <c r="AB470" s="122"/>
      <c r="AC470" s="122"/>
      <c r="AD470" s="123"/>
      <c r="AE470" s="121">
        <v>342786</v>
      </c>
      <c r="AF470" s="122"/>
      <c r="AG470" s="122"/>
      <c r="AH470" s="122"/>
      <c r="AI470" s="122"/>
      <c r="AJ470" s="123"/>
      <c r="AK470" s="118"/>
      <c r="AL470" s="119"/>
      <c r="AM470" s="119"/>
      <c r="AN470" s="119"/>
      <c r="AO470" s="119"/>
      <c r="AP470" s="120"/>
      <c r="AQ470" s="121">
        <v>1084920</v>
      </c>
      <c r="AR470" s="122"/>
      <c r="AS470" s="122"/>
      <c r="AT470" s="122"/>
      <c r="AU470" s="122"/>
      <c r="AV470" s="123"/>
      <c r="AW470" s="124"/>
      <c r="AX470" s="125"/>
      <c r="AY470" s="125"/>
      <c r="AZ470" s="125"/>
      <c r="BA470" s="125"/>
      <c r="BB470" s="126"/>
      <c r="BC470" s="121"/>
      <c r="BD470" s="122"/>
      <c r="BE470" s="122"/>
      <c r="BF470" s="122"/>
      <c r="BG470" s="122"/>
      <c r="BH470" s="123"/>
      <c r="BI470" s="118"/>
      <c r="BJ470" s="119"/>
      <c r="BK470" s="119"/>
      <c r="BL470" s="119"/>
      <c r="BM470" s="119"/>
      <c r="BN470" s="120"/>
      <c r="BO470" s="118"/>
      <c r="BP470" s="119"/>
      <c r="BQ470" s="119"/>
      <c r="BR470" s="119"/>
      <c r="BS470" s="119"/>
      <c r="BT470" s="120"/>
      <c r="BU470" s="118"/>
      <c r="BV470" s="119"/>
      <c r="BW470" s="119"/>
      <c r="BX470" s="119"/>
      <c r="BY470" s="119"/>
      <c r="BZ470" s="120"/>
      <c r="CA470" s="118"/>
      <c r="CB470" s="119"/>
      <c r="CC470" s="119"/>
      <c r="CD470" s="119"/>
      <c r="CE470" s="119"/>
      <c r="CF470" s="120"/>
      <c r="CG470" s="159"/>
      <c r="CH470" s="160"/>
      <c r="CI470" s="160"/>
      <c r="CJ470" s="160"/>
      <c r="CK470" s="160"/>
      <c r="CL470" s="161"/>
    </row>
    <row r="471" spans="1:107" s="3" customFormat="1" ht="55.2" customHeight="1">
      <c r="A471" s="114" t="s">
        <v>241</v>
      </c>
      <c r="B471" s="115"/>
      <c r="C471" s="115"/>
      <c r="D471" s="115"/>
      <c r="E471" s="115"/>
      <c r="F471" s="115"/>
      <c r="G471" s="115"/>
      <c r="H471" s="115"/>
      <c r="I471" s="115"/>
      <c r="J471" s="115"/>
      <c r="K471" s="115"/>
      <c r="L471" s="115"/>
      <c r="M471" s="115"/>
      <c r="N471" s="115"/>
      <c r="O471" s="115"/>
      <c r="P471" s="115"/>
      <c r="Q471" s="115"/>
      <c r="R471" s="115"/>
      <c r="S471" s="115"/>
      <c r="T471" s="116"/>
      <c r="U471" s="118" t="s">
        <v>240</v>
      </c>
      <c r="V471" s="119"/>
      <c r="W471" s="119"/>
      <c r="X471" s="120"/>
      <c r="Y471" s="121">
        <v>11856145</v>
      </c>
      <c r="Z471" s="122"/>
      <c r="AA471" s="122"/>
      <c r="AB471" s="122"/>
      <c r="AC471" s="122"/>
      <c r="AD471" s="123"/>
      <c r="AE471" s="121"/>
      <c r="AF471" s="122"/>
      <c r="AG471" s="122"/>
      <c r="AH471" s="122"/>
      <c r="AI471" s="122"/>
      <c r="AJ471" s="123"/>
      <c r="AK471" s="118"/>
      <c r="AL471" s="119"/>
      <c r="AM471" s="119"/>
      <c r="AN471" s="119"/>
      <c r="AO471" s="119"/>
      <c r="AP471" s="120"/>
      <c r="AQ471" s="121"/>
      <c r="AR471" s="122"/>
      <c r="AS471" s="122"/>
      <c r="AT471" s="122"/>
      <c r="AU471" s="122"/>
      <c r="AV471" s="123"/>
      <c r="AW471" s="124"/>
      <c r="AX471" s="125"/>
      <c r="AY471" s="125"/>
      <c r="AZ471" s="125"/>
      <c r="BA471" s="125"/>
      <c r="BB471" s="126"/>
      <c r="BC471" s="121">
        <v>5694145</v>
      </c>
      <c r="BD471" s="122"/>
      <c r="BE471" s="122"/>
      <c r="BF471" s="122"/>
      <c r="BG471" s="122"/>
      <c r="BH471" s="123"/>
      <c r="BI471" s="118">
        <v>100</v>
      </c>
      <c r="BJ471" s="119"/>
      <c r="BK471" s="119"/>
      <c r="BL471" s="119"/>
      <c r="BM471" s="119"/>
      <c r="BN471" s="120"/>
      <c r="BO471" s="118"/>
      <c r="BP471" s="119"/>
      <c r="BQ471" s="119"/>
      <c r="BR471" s="119"/>
      <c r="BS471" s="119"/>
      <c r="BT471" s="120"/>
      <c r="BU471" s="118"/>
      <c r="BV471" s="119"/>
      <c r="BW471" s="119"/>
      <c r="BX471" s="119"/>
      <c r="BY471" s="119"/>
      <c r="BZ471" s="120"/>
      <c r="CA471" s="118"/>
      <c r="CB471" s="119"/>
      <c r="CC471" s="119"/>
      <c r="CD471" s="119"/>
      <c r="CE471" s="119"/>
      <c r="CF471" s="120"/>
      <c r="CG471" s="159"/>
      <c r="CH471" s="160"/>
      <c r="CI471" s="160"/>
      <c r="CJ471" s="160"/>
      <c r="CK471" s="160"/>
      <c r="CL471" s="161"/>
    </row>
    <row r="472" spans="1:107" s="3" customFormat="1" ht="46.2" customHeight="1">
      <c r="A472" s="114" t="s">
        <v>222</v>
      </c>
      <c r="B472" s="115"/>
      <c r="C472" s="115"/>
      <c r="D472" s="115"/>
      <c r="E472" s="115"/>
      <c r="F472" s="115"/>
      <c r="G472" s="115"/>
      <c r="H472" s="115"/>
      <c r="I472" s="115"/>
      <c r="J472" s="115"/>
      <c r="K472" s="115"/>
      <c r="L472" s="115"/>
      <c r="M472" s="115"/>
      <c r="N472" s="115"/>
      <c r="O472" s="115"/>
      <c r="P472" s="115"/>
      <c r="Q472" s="115"/>
      <c r="R472" s="115"/>
      <c r="S472" s="115"/>
      <c r="T472" s="116"/>
      <c r="U472" s="118">
        <v>2023</v>
      </c>
      <c r="V472" s="119"/>
      <c r="W472" s="119"/>
      <c r="X472" s="120"/>
      <c r="Y472" s="121">
        <v>1345763</v>
      </c>
      <c r="Z472" s="122"/>
      <c r="AA472" s="122"/>
      <c r="AB472" s="122"/>
      <c r="AC472" s="122"/>
      <c r="AD472" s="123"/>
      <c r="AE472" s="121">
        <v>740470</v>
      </c>
      <c r="AF472" s="122"/>
      <c r="AG472" s="122"/>
      <c r="AH472" s="122"/>
      <c r="AI472" s="122"/>
      <c r="AJ472" s="123"/>
      <c r="AK472" s="124"/>
      <c r="AL472" s="125"/>
      <c r="AM472" s="125"/>
      <c r="AN472" s="125"/>
      <c r="AO472" s="125"/>
      <c r="AP472" s="126"/>
      <c r="AQ472" s="121"/>
      <c r="AR472" s="122"/>
      <c r="AS472" s="122"/>
      <c r="AT472" s="122"/>
      <c r="AU472" s="122"/>
      <c r="AV472" s="123"/>
      <c r="AW472" s="124"/>
      <c r="AX472" s="125"/>
      <c r="AY472" s="125"/>
      <c r="AZ472" s="125"/>
      <c r="BA472" s="125"/>
      <c r="BB472" s="126"/>
      <c r="BC472" s="118"/>
      <c r="BD472" s="119"/>
      <c r="BE472" s="119"/>
      <c r="BF472" s="119"/>
      <c r="BG472" s="119"/>
      <c r="BH472" s="120"/>
      <c r="BI472" s="118"/>
      <c r="BJ472" s="119"/>
      <c r="BK472" s="119"/>
      <c r="BL472" s="119"/>
      <c r="BM472" s="119"/>
      <c r="BN472" s="120"/>
      <c r="BO472" s="118"/>
      <c r="BP472" s="119"/>
      <c r="BQ472" s="119"/>
      <c r="BR472" s="119"/>
      <c r="BS472" s="119"/>
      <c r="BT472" s="120"/>
      <c r="BU472" s="118"/>
      <c r="BV472" s="119"/>
      <c r="BW472" s="119"/>
      <c r="BX472" s="119"/>
      <c r="BY472" s="119"/>
      <c r="BZ472" s="120"/>
      <c r="CA472" s="118"/>
      <c r="CB472" s="119"/>
      <c r="CC472" s="119"/>
      <c r="CD472" s="119"/>
      <c r="CE472" s="119"/>
      <c r="CF472" s="120"/>
      <c r="CG472" s="159"/>
      <c r="CH472" s="160"/>
      <c r="CI472" s="160"/>
      <c r="CJ472" s="160"/>
      <c r="CK472" s="160"/>
      <c r="CL472" s="161"/>
    </row>
    <row r="473" spans="1:107" s="3" customFormat="1" ht="33.6" customHeight="1">
      <c r="A473" s="114" t="s">
        <v>223</v>
      </c>
      <c r="B473" s="115"/>
      <c r="C473" s="115"/>
      <c r="D473" s="115"/>
      <c r="E473" s="115"/>
      <c r="F473" s="115"/>
      <c r="G473" s="115"/>
      <c r="H473" s="115"/>
      <c r="I473" s="115"/>
      <c r="J473" s="115"/>
      <c r="K473" s="115"/>
      <c r="L473" s="115"/>
      <c r="M473" s="115"/>
      <c r="N473" s="115"/>
      <c r="O473" s="115"/>
      <c r="P473" s="115"/>
      <c r="Q473" s="115"/>
      <c r="R473" s="115"/>
      <c r="S473" s="115"/>
      <c r="T473" s="116"/>
      <c r="U473" s="118" t="s">
        <v>179</v>
      </c>
      <c r="V473" s="119"/>
      <c r="W473" s="119"/>
      <c r="X473" s="120"/>
      <c r="Y473" s="121">
        <v>9823318</v>
      </c>
      <c r="Z473" s="122"/>
      <c r="AA473" s="122"/>
      <c r="AB473" s="122"/>
      <c r="AC473" s="122"/>
      <c r="AD473" s="123"/>
      <c r="AE473" s="121">
        <f>3599147+775366+75062</f>
        <v>4449575</v>
      </c>
      <c r="AF473" s="122"/>
      <c r="AG473" s="122"/>
      <c r="AH473" s="122"/>
      <c r="AI473" s="122"/>
      <c r="AJ473" s="123"/>
      <c r="AK473" s="124"/>
      <c r="AL473" s="125"/>
      <c r="AM473" s="125"/>
      <c r="AN473" s="125"/>
      <c r="AO473" s="125"/>
      <c r="AP473" s="126"/>
      <c r="AQ473" s="121">
        <v>5404171</v>
      </c>
      <c r="AR473" s="122"/>
      <c r="AS473" s="122"/>
      <c r="AT473" s="122"/>
      <c r="AU473" s="122"/>
      <c r="AV473" s="123"/>
      <c r="AW473" s="124"/>
      <c r="AX473" s="125"/>
      <c r="AY473" s="125"/>
      <c r="AZ473" s="125"/>
      <c r="BA473" s="125"/>
      <c r="BB473" s="126"/>
      <c r="BC473" s="121"/>
      <c r="BD473" s="122"/>
      <c r="BE473" s="122"/>
      <c r="BF473" s="122"/>
      <c r="BG473" s="122"/>
      <c r="BH473" s="123"/>
      <c r="BI473" s="118"/>
      <c r="BJ473" s="119"/>
      <c r="BK473" s="119"/>
      <c r="BL473" s="119"/>
      <c r="BM473" s="119"/>
      <c r="BN473" s="120"/>
      <c r="BO473" s="118"/>
      <c r="BP473" s="119"/>
      <c r="BQ473" s="119"/>
      <c r="BR473" s="119"/>
      <c r="BS473" s="119"/>
      <c r="BT473" s="120"/>
      <c r="BU473" s="118"/>
      <c r="BV473" s="119"/>
      <c r="BW473" s="119"/>
      <c r="BX473" s="119"/>
      <c r="BY473" s="119"/>
      <c r="BZ473" s="120"/>
      <c r="CA473" s="118"/>
      <c r="CB473" s="119"/>
      <c r="CC473" s="119"/>
      <c r="CD473" s="119"/>
      <c r="CE473" s="119"/>
      <c r="CF473" s="120"/>
      <c r="CG473" s="159"/>
      <c r="CH473" s="160"/>
      <c r="CI473" s="160"/>
      <c r="CJ473" s="160"/>
      <c r="CK473" s="160"/>
      <c r="CL473" s="161"/>
    </row>
    <row r="474" spans="1:107" s="3" customFormat="1" ht="34.200000000000003" customHeight="1">
      <c r="A474" s="114" t="s">
        <v>224</v>
      </c>
      <c r="B474" s="115"/>
      <c r="C474" s="115"/>
      <c r="D474" s="115"/>
      <c r="E474" s="115"/>
      <c r="F474" s="115"/>
      <c r="G474" s="115"/>
      <c r="H474" s="115"/>
      <c r="I474" s="115"/>
      <c r="J474" s="115"/>
      <c r="K474" s="115"/>
      <c r="L474" s="115"/>
      <c r="M474" s="115"/>
      <c r="N474" s="115"/>
      <c r="O474" s="115"/>
      <c r="P474" s="115"/>
      <c r="Q474" s="115"/>
      <c r="R474" s="115"/>
      <c r="S474" s="115"/>
      <c r="T474" s="116"/>
      <c r="U474" s="113">
        <v>2024</v>
      </c>
      <c r="V474" s="113"/>
      <c r="W474" s="113"/>
      <c r="X474" s="113"/>
      <c r="Y474" s="117">
        <v>7000000</v>
      </c>
      <c r="Z474" s="117"/>
      <c r="AA474" s="117"/>
      <c r="AB474" s="117"/>
      <c r="AC474" s="117"/>
      <c r="AD474" s="117"/>
      <c r="AE474" s="113"/>
      <c r="AF474" s="113"/>
      <c r="AG474" s="113"/>
      <c r="AH474" s="113"/>
      <c r="AI474" s="113"/>
      <c r="AJ474" s="113"/>
      <c r="AK474" s="113"/>
      <c r="AL474" s="113"/>
      <c r="AM474" s="113"/>
      <c r="AN474" s="113"/>
      <c r="AO474" s="113"/>
      <c r="AP474" s="113"/>
      <c r="AQ474" s="117">
        <f>7000000-1793988-1426089-1452278-350000</f>
        <v>1977645</v>
      </c>
      <c r="AR474" s="117"/>
      <c r="AS474" s="117"/>
      <c r="AT474" s="117"/>
      <c r="AU474" s="117"/>
      <c r="AV474" s="117"/>
      <c r="AW474" s="113"/>
      <c r="AX474" s="113"/>
      <c r="AY474" s="113"/>
      <c r="AZ474" s="113"/>
      <c r="BA474" s="113"/>
      <c r="BB474" s="113"/>
      <c r="BC474" s="117"/>
      <c r="BD474" s="117"/>
      <c r="BE474" s="117"/>
      <c r="BF474" s="117"/>
      <c r="BG474" s="117"/>
      <c r="BH474" s="117"/>
      <c r="BI474" s="130"/>
      <c r="BJ474" s="130"/>
      <c r="BK474" s="130"/>
      <c r="BL474" s="130"/>
      <c r="BM474" s="130"/>
      <c r="BN474" s="130"/>
      <c r="BO474" s="113"/>
      <c r="BP474" s="113"/>
      <c r="BQ474" s="113"/>
      <c r="BR474" s="113"/>
      <c r="BS474" s="113"/>
      <c r="BT474" s="113"/>
      <c r="BU474" s="113"/>
      <c r="BV474" s="113"/>
      <c r="BW474" s="113"/>
      <c r="BX474" s="113"/>
      <c r="BY474" s="113"/>
      <c r="BZ474" s="113"/>
      <c r="CA474" s="113"/>
      <c r="CB474" s="113"/>
      <c r="CC474" s="113"/>
      <c r="CD474" s="113"/>
      <c r="CE474" s="113"/>
      <c r="CF474" s="113"/>
      <c r="CG474" s="112"/>
      <c r="CH474" s="112"/>
      <c r="CI474" s="112"/>
      <c r="CJ474" s="112"/>
      <c r="CK474" s="112"/>
      <c r="CL474" s="112"/>
      <c r="DC474" s="5"/>
    </row>
    <row r="475" spans="1:107" s="3" customFormat="1" ht="87" customHeight="1">
      <c r="A475" s="114" t="s">
        <v>236</v>
      </c>
      <c r="B475" s="115"/>
      <c r="C475" s="115"/>
      <c r="D475" s="115"/>
      <c r="E475" s="115"/>
      <c r="F475" s="115"/>
      <c r="G475" s="115"/>
      <c r="H475" s="115"/>
      <c r="I475" s="115"/>
      <c r="J475" s="115"/>
      <c r="K475" s="115"/>
      <c r="L475" s="115"/>
      <c r="M475" s="115"/>
      <c r="N475" s="115"/>
      <c r="O475" s="115"/>
      <c r="P475" s="115"/>
      <c r="Q475" s="115"/>
      <c r="R475" s="115"/>
      <c r="S475" s="115"/>
      <c r="T475" s="116"/>
      <c r="U475" s="113">
        <v>2024</v>
      </c>
      <c r="V475" s="113"/>
      <c r="W475" s="113"/>
      <c r="X475" s="113"/>
      <c r="Y475" s="117">
        <v>1426089</v>
      </c>
      <c r="Z475" s="117"/>
      <c r="AA475" s="117"/>
      <c r="AB475" s="117"/>
      <c r="AC475" s="117"/>
      <c r="AD475" s="117"/>
      <c r="AE475" s="113"/>
      <c r="AF475" s="113"/>
      <c r="AG475" s="113"/>
      <c r="AH475" s="113"/>
      <c r="AI475" s="113"/>
      <c r="AJ475" s="113"/>
      <c r="AK475" s="113"/>
      <c r="AL475" s="113"/>
      <c r="AM475" s="113"/>
      <c r="AN475" s="113"/>
      <c r="AO475" s="113"/>
      <c r="AP475" s="113"/>
      <c r="AQ475" s="117">
        <v>1426089</v>
      </c>
      <c r="AR475" s="117"/>
      <c r="AS475" s="117"/>
      <c r="AT475" s="117"/>
      <c r="AU475" s="117"/>
      <c r="AV475" s="117"/>
      <c r="AW475" s="113"/>
      <c r="AX475" s="113"/>
      <c r="AY475" s="113"/>
      <c r="AZ475" s="113"/>
      <c r="BA475" s="113"/>
      <c r="BB475" s="113"/>
      <c r="BC475" s="117"/>
      <c r="BD475" s="117"/>
      <c r="BE475" s="117"/>
      <c r="BF475" s="117"/>
      <c r="BG475" s="117"/>
      <c r="BH475" s="117"/>
      <c r="BI475" s="130"/>
      <c r="BJ475" s="130"/>
      <c r="BK475" s="130"/>
      <c r="BL475" s="130"/>
      <c r="BM475" s="130"/>
      <c r="BN475" s="130"/>
      <c r="BO475" s="113"/>
      <c r="BP475" s="113"/>
      <c r="BQ475" s="113"/>
      <c r="BR475" s="113"/>
      <c r="BS475" s="113"/>
      <c r="BT475" s="113"/>
      <c r="BU475" s="113"/>
      <c r="BV475" s="113"/>
      <c r="BW475" s="113"/>
      <c r="BX475" s="113"/>
      <c r="BY475" s="113"/>
      <c r="BZ475" s="113"/>
      <c r="CA475" s="113"/>
      <c r="CB475" s="113"/>
      <c r="CC475" s="113"/>
      <c r="CD475" s="113"/>
      <c r="CE475" s="113"/>
      <c r="CF475" s="113"/>
      <c r="CG475" s="112"/>
      <c r="CH475" s="112"/>
      <c r="CI475" s="112"/>
      <c r="CJ475" s="112"/>
      <c r="CK475" s="112"/>
      <c r="CL475" s="112"/>
    </row>
    <row r="476" spans="1:107" s="3" customFormat="1" ht="93" customHeight="1">
      <c r="A476" s="114" t="s">
        <v>237</v>
      </c>
      <c r="B476" s="115"/>
      <c r="C476" s="115"/>
      <c r="D476" s="115"/>
      <c r="E476" s="115"/>
      <c r="F476" s="115"/>
      <c r="G476" s="115"/>
      <c r="H476" s="115"/>
      <c r="I476" s="115"/>
      <c r="J476" s="115"/>
      <c r="K476" s="115"/>
      <c r="L476" s="115"/>
      <c r="M476" s="115"/>
      <c r="N476" s="115"/>
      <c r="O476" s="115"/>
      <c r="P476" s="115"/>
      <c r="Q476" s="115"/>
      <c r="R476" s="115"/>
      <c r="S476" s="115"/>
      <c r="T476" s="116"/>
      <c r="U476" s="113">
        <v>2024</v>
      </c>
      <c r="V476" s="113"/>
      <c r="W476" s="113"/>
      <c r="X476" s="113"/>
      <c r="Y476" s="117">
        <v>1452278</v>
      </c>
      <c r="Z476" s="117"/>
      <c r="AA476" s="117"/>
      <c r="AB476" s="117"/>
      <c r="AC476" s="117"/>
      <c r="AD476" s="117"/>
      <c r="AE476" s="113"/>
      <c r="AF476" s="113"/>
      <c r="AG476" s="113"/>
      <c r="AH476" s="113"/>
      <c r="AI476" s="113"/>
      <c r="AJ476" s="113"/>
      <c r="AK476" s="113"/>
      <c r="AL476" s="113"/>
      <c r="AM476" s="113"/>
      <c r="AN476" s="113"/>
      <c r="AO476" s="113"/>
      <c r="AP476" s="113"/>
      <c r="AQ476" s="117">
        <v>1452278</v>
      </c>
      <c r="AR476" s="117"/>
      <c r="AS476" s="117"/>
      <c r="AT476" s="117"/>
      <c r="AU476" s="117"/>
      <c r="AV476" s="117"/>
      <c r="AW476" s="113"/>
      <c r="AX476" s="113"/>
      <c r="AY476" s="113"/>
      <c r="AZ476" s="113"/>
      <c r="BA476" s="113"/>
      <c r="BB476" s="113"/>
      <c r="BC476" s="117"/>
      <c r="BD476" s="117"/>
      <c r="BE476" s="117"/>
      <c r="BF476" s="117"/>
      <c r="BG476" s="117"/>
      <c r="BH476" s="117"/>
      <c r="BI476" s="130"/>
      <c r="BJ476" s="130"/>
      <c r="BK476" s="130"/>
      <c r="BL476" s="130"/>
      <c r="BM476" s="130"/>
      <c r="BN476" s="130"/>
      <c r="BO476" s="113"/>
      <c r="BP476" s="113"/>
      <c r="BQ476" s="113"/>
      <c r="BR476" s="113"/>
      <c r="BS476" s="113"/>
      <c r="BT476" s="113"/>
      <c r="BU476" s="113"/>
      <c r="BV476" s="113"/>
      <c r="BW476" s="113"/>
      <c r="BX476" s="113"/>
      <c r="BY476" s="113"/>
      <c r="BZ476" s="113"/>
      <c r="CA476" s="113"/>
      <c r="CB476" s="113"/>
      <c r="CC476" s="113"/>
      <c r="CD476" s="113"/>
      <c r="CE476" s="113"/>
      <c r="CF476" s="113"/>
      <c r="CG476" s="112"/>
      <c r="CH476" s="112"/>
      <c r="CI476" s="112"/>
      <c r="CJ476" s="112"/>
      <c r="CK476" s="112"/>
      <c r="CL476" s="112"/>
    </row>
    <row r="477" spans="1:107" s="3" customFormat="1" ht="54" customHeight="1">
      <c r="A477" s="374" t="s">
        <v>227</v>
      </c>
      <c r="B477" s="374"/>
      <c r="C477" s="374"/>
      <c r="D477" s="374"/>
      <c r="E477" s="374"/>
      <c r="F477" s="374"/>
      <c r="G477" s="374"/>
      <c r="H477" s="374"/>
      <c r="I477" s="374"/>
      <c r="J477" s="374"/>
      <c r="K477" s="374"/>
      <c r="L477" s="374"/>
      <c r="M477" s="374"/>
      <c r="N477" s="374"/>
      <c r="O477" s="374"/>
      <c r="P477" s="374"/>
      <c r="Q477" s="374"/>
      <c r="R477" s="374"/>
      <c r="S477" s="374"/>
      <c r="T477" s="374"/>
      <c r="U477" s="113" t="s">
        <v>178</v>
      </c>
      <c r="V477" s="113"/>
      <c r="W477" s="113"/>
      <c r="X477" s="113"/>
      <c r="Y477" s="212">
        <v>22143756</v>
      </c>
      <c r="Z477" s="212"/>
      <c r="AA477" s="212"/>
      <c r="AB477" s="212"/>
      <c r="AC477" s="212"/>
      <c r="AD477" s="212"/>
      <c r="AE477" s="117">
        <v>6589988</v>
      </c>
      <c r="AF477" s="113"/>
      <c r="AG477" s="113"/>
      <c r="AH477" s="113"/>
      <c r="AI477" s="113"/>
      <c r="AJ477" s="113"/>
      <c r="AK477" s="113"/>
      <c r="AL477" s="113"/>
      <c r="AM477" s="113"/>
      <c r="AN477" s="113"/>
      <c r="AO477" s="113"/>
      <c r="AP477" s="113"/>
      <c r="AQ477" s="117">
        <v>14560445</v>
      </c>
      <c r="AR477" s="113"/>
      <c r="AS477" s="113"/>
      <c r="AT477" s="113"/>
      <c r="AU477" s="113"/>
      <c r="AV477" s="113"/>
      <c r="AW477" s="113"/>
      <c r="AX477" s="113"/>
      <c r="AY477" s="113"/>
      <c r="AZ477" s="113"/>
      <c r="BA477" s="113"/>
      <c r="BB477" s="113"/>
      <c r="BC477" s="117"/>
      <c r="BD477" s="117"/>
      <c r="BE477" s="117"/>
      <c r="BF477" s="117"/>
      <c r="BG477" s="117"/>
      <c r="BH477" s="117"/>
      <c r="BI477" s="113"/>
      <c r="BJ477" s="113"/>
      <c r="BK477" s="113"/>
      <c r="BL477" s="113"/>
      <c r="BM477" s="113"/>
      <c r="BN477" s="113"/>
      <c r="BO477" s="113"/>
      <c r="BP477" s="113"/>
      <c r="BQ477" s="113"/>
      <c r="BR477" s="113"/>
      <c r="BS477" s="113"/>
      <c r="BT477" s="113"/>
      <c r="BU477" s="113"/>
      <c r="BV477" s="113"/>
      <c r="BW477" s="113"/>
      <c r="BX477" s="113"/>
      <c r="BY477" s="113"/>
      <c r="BZ477" s="113"/>
      <c r="CA477" s="113"/>
      <c r="CB477" s="113"/>
      <c r="CC477" s="113"/>
      <c r="CD477" s="113"/>
      <c r="CE477" s="113"/>
      <c r="CF477" s="113"/>
      <c r="CG477" s="112"/>
      <c r="CH477" s="112"/>
      <c r="CI477" s="112"/>
      <c r="CJ477" s="112"/>
      <c r="CK477" s="112"/>
      <c r="CL477" s="112"/>
    </row>
    <row r="478" spans="1:107" s="3" customFormat="1" ht="48.6" customHeight="1">
      <c r="A478" s="114" t="s">
        <v>229</v>
      </c>
      <c r="B478" s="115"/>
      <c r="C478" s="115"/>
      <c r="D478" s="115"/>
      <c r="E478" s="115"/>
      <c r="F478" s="115"/>
      <c r="G478" s="115"/>
      <c r="H478" s="115"/>
      <c r="I478" s="115"/>
      <c r="J478" s="115"/>
      <c r="K478" s="115"/>
      <c r="L478" s="115"/>
      <c r="M478" s="115"/>
      <c r="N478" s="115"/>
      <c r="O478" s="115"/>
      <c r="P478" s="115"/>
      <c r="Q478" s="115"/>
      <c r="R478" s="115"/>
      <c r="S478" s="115"/>
      <c r="T478" s="116"/>
      <c r="U478" s="118">
        <v>2024</v>
      </c>
      <c r="V478" s="119"/>
      <c r="W478" s="119"/>
      <c r="X478" s="120"/>
      <c r="Y478" s="127">
        <v>350000</v>
      </c>
      <c r="Z478" s="128"/>
      <c r="AA478" s="128"/>
      <c r="AB478" s="128"/>
      <c r="AC478" s="128"/>
      <c r="AD478" s="129"/>
      <c r="AE478" s="121"/>
      <c r="AF478" s="122"/>
      <c r="AG478" s="122"/>
      <c r="AH478" s="122"/>
      <c r="AI478" s="122"/>
      <c r="AJ478" s="123"/>
      <c r="AK478" s="118"/>
      <c r="AL478" s="119"/>
      <c r="AM478" s="119"/>
      <c r="AN478" s="119"/>
      <c r="AO478" s="119"/>
      <c r="AP478" s="120"/>
      <c r="AQ478" s="121">
        <v>350000</v>
      </c>
      <c r="AR478" s="122"/>
      <c r="AS478" s="122"/>
      <c r="AT478" s="122"/>
      <c r="AU478" s="122"/>
      <c r="AV478" s="123"/>
      <c r="AW478" s="118"/>
      <c r="AX478" s="119"/>
      <c r="AY478" s="119"/>
      <c r="AZ478" s="119"/>
      <c r="BA478" s="119"/>
      <c r="BB478" s="120"/>
      <c r="BC478" s="40"/>
      <c r="BD478" s="41"/>
      <c r="BE478" s="41"/>
      <c r="BF478" s="41"/>
      <c r="BG478" s="41"/>
      <c r="BH478" s="42"/>
      <c r="BI478" s="34"/>
      <c r="BJ478" s="35"/>
      <c r="BK478" s="35"/>
      <c r="BL478" s="35"/>
      <c r="BM478" s="35"/>
      <c r="BN478" s="36"/>
      <c r="BO478" s="34"/>
      <c r="BP478" s="35"/>
      <c r="BQ478" s="35"/>
      <c r="BR478" s="35"/>
      <c r="BS478" s="35"/>
      <c r="BT478" s="36"/>
      <c r="BU478" s="34"/>
      <c r="BV478" s="35"/>
      <c r="BW478" s="35"/>
      <c r="BX478" s="35"/>
      <c r="BY478" s="35"/>
      <c r="BZ478" s="36"/>
      <c r="CA478" s="34"/>
      <c r="CB478" s="35"/>
      <c r="CC478" s="35"/>
      <c r="CD478" s="35"/>
      <c r="CE478" s="35"/>
      <c r="CF478" s="36"/>
      <c r="CG478" s="46"/>
      <c r="CH478" s="47"/>
      <c r="CI478" s="47"/>
      <c r="CJ478" s="47"/>
      <c r="CK478" s="47"/>
      <c r="CL478" s="48"/>
    </row>
    <row r="479" spans="1:107" s="3" customFormat="1" ht="54" customHeight="1">
      <c r="A479" s="114" t="s">
        <v>228</v>
      </c>
      <c r="B479" s="115"/>
      <c r="C479" s="115"/>
      <c r="D479" s="115"/>
      <c r="E479" s="115"/>
      <c r="F479" s="115"/>
      <c r="G479" s="115"/>
      <c r="H479" s="115"/>
      <c r="I479" s="115"/>
      <c r="J479" s="115"/>
      <c r="K479" s="115"/>
      <c r="L479" s="115"/>
      <c r="M479" s="115"/>
      <c r="N479" s="115"/>
      <c r="O479" s="115"/>
      <c r="P479" s="115"/>
      <c r="Q479" s="115"/>
      <c r="R479" s="115"/>
      <c r="S479" s="115"/>
      <c r="T479" s="116"/>
      <c r="U479" s="118">
        <v>2023</v>
      </c>
      <c r="V479" s="119"/>
      <c r="W479" s="119"/>
      <c r="X479" s="120"/>
      <c r="Y479" s="371">
        <v>214937</v>
      </c>
      <c r="Z479" s="372"/>
      <c r="AA479" s="372"/>
      <c r="AB479" s="372"/>
      <c r="AC479" s="372"/>
      <c r="AD479" s="373"/>
      <c r="AE479" s="121">
        <f>290000-75062-1</f>
        <v>214937</v>
      </c>
      <c r="AF479" s="122"/>
      <c r="AG479" s="122"/>
      <c r="AH479" s="122"/>
      <c r="AI479" s="122"/>
      <c r="AJ479" s="123"/>
      <c r="AK479" s="118">
        <v>100</v>
      </c>
      <c r="AL479" s="119"/>
      <c r="AM479" s="119"/>
      <c r="AN479" s="119"/>
      <c r="AO479" s="119"/>
      <c r="AP479" s="120"/>
      <c r="AQ479" s="121"/>
      <c r="AR479" s="122"/>
      <c r="AS479" s="122"/>
      <c r="AT479" s="122"/>
      <c r="AU479" s="122"/>
      <c r="AV479" s="123"/>
      <c r="AW479" s="118"/>
      <c r="AX479" s="119"/>
      <c r="AY479" s="119"/>
      <c r="AZ479" s="119"/>
      <c r="BA479" s="119"/>
      <c r="BB479" s="120"/>
      <c r="BC479" s="40"/>
      <c r="BD479" s="41"/>
      <c r="BE479" s="41"/>
      <c r="BF479" s="41"/>
      <c r="BG479" s="41"/>
      <c r="BH479" s="42"/>
      <c r="BI479" s="34"/>
      <c r="BJ479" s="35"/>
      <c r="BK479" s="35"/>
      <c r="BL479" s="35"/>
      <c r="BM479" s="35"/>
      <c r="BN479" s="36"/>
      <c r="BO479" s="34"/>
      <c r="BP479" s="35"/>
      <c r="BQ479" s="35"/>
      <c r="BR479" s="35"/>
      <c r="BS479" s="35"/>
      <c r="BT479" s="36"/>
      <c r="BU479" s="34"/>
      <c r="BV479" s="35"/>
      <c r="BW479" s="35"/>
      <c r="BX479" s="35"/>
      <c r="BY479" s="35"/>
      <c r="BZ479" s="36"/>
      <c r="CA479" s="34"/>
      <c r="CB479" s="35"/>
      <c r="CC479" s="35"/>
      <c r="CD479" s="35"/>
      <c r="CE479" s="35"/>
      <c r="CF479" s="36"/>
      <c r="CG479" s="46"/>
      <c r="CH479" s="47"/>
      <c r="CI479" s="47"/>
      <c r="CJ479" s="47"/>
      <c r="CK479" s="47"/>
      <c r="CL479" s="48"/>
    </row>
    <row r="480" spans="1:107" s="3" customFormat="1" ht="28.2" customHeight="1">
      <c r="A480" s="114" t="s">
        <v>239</v>
      </c>
      <c r="B480" s="115"/>
      <c r="C480" s="115"/>
      <c r="D480" s="115"/>
      <c r="E480" s="115"/>
      <c r="F480" s="115"/>
      <c r="G480" s="115"/>
      <c r="H480" s="115"/>
      <c r="I480" s="115"/>
      <c r="J480" s="115"/>
      <c r="K480" s="115"/>
      <c r="L480" s="115"/>
      <c r="M480" s="115"/>
      <c r="N480" s="115"/>
      <c r="O480" s="115"/>
      <c r="P480" s="115"/>
      <c r="Q480" s="115"/>
      <c r="R480" s="115"/>
      <c r="S480" s="115"/>
      <c r="T480" s="116"/>
      <c r="U480" s="118">
        <v>2025</v>
      </c>
      <c r="V480" s="119"/>
      <c r="W480" s="119"/>
      <c r="X480" s="120"/>
      <c r="Y480" s="371">
        <v>500000</v>
      </c>
      <c r="Z480" s="372"/>
      <c r="AA480" s="372"/>
      <c r="AB480" s="372"/>
      <c r="AC480" s="372"/>
      <c r="AD480" s="373"/>
      <c r="AE480" s="121"/>
      <c r="AF480" s="122"/>
      <c r="AG480" s="122"/>
      <c r="AH480" s="122"/>
      <c r="AI480" s="122"/>
      <c r="AJ480" s="123"/>
      <c r="AK480" s="118"/>
      <c r="AL480" s="119"/>
      <c r="AM480" s="119"/>
      <c r="AN480" s="119"/>
      <c r="AO480" s="119"/>
      <c r="AP480" s="120"/>
      <c r="AQ480" s="121"/>
      <c r="AR480" s="122"/>
      <c r="AS480" s="122"/>
      <c r="AT480" s="122"/>
      <c r="AU480" s="122"/>
      <c r="AV480" s="123"/>
      <c r="AW480" s="118"/>
      <c r="AX480" s="119"/>
      <c r="AY480" s="119"/>
      <c r="AZ480" s="119"/>
      <c r="BA480" s="119"/>
      <c r="BB480" s="120"/>
      <c r="BC480" s="121">
        <v>500000</v>
      </c>
      <c r="BD480" s="122"/>
      <c r="BE480" s="122"/>
      <c r="BF480" s="122"/>
      <c r="BG480" s="122"/>
      <c r="BH480" s="123"/>
      <c r="BI480" s="118">
        <v>100</v>
      </c>
      <c r="BJ480" s="119"/>
      <c r="BK480" s="119"/>
      <c r="BL480" s="119"/>
      <c r="BM480" s="119"/>
      <c r="BN480" s="120"/>
      <c r="BO480" s="34"/>
      <c r="BP480" s="35"/>
      <c r="BQ480" s="35"/>
      <c r="BR480" s="35"/>
      <c r="BS480" s="35"/>
      <c r="BT480" s="36"/>
      <c r="BU480" s="34"/>
      <c r="BV480" s="35"/>
      <c r="BW480" s="35"/>
      <c r="BX480" s="35"/>
      <c r="BY480" s="35"/>
      <c r="BZ480" s="36"/>
      <c r="CA480" s="34"/>
      <c r="CB480" s="35"/>
      <c r="CC480" s="35"/>
      <c r="CD480" s="35"/>
      <c r="CE480" s="35"/>
      <c r="CF480" s="36"/>
      <c r="CG480" s="46"/>
      <c r="CH480" s="47"/>
      <c r="CI480" s="47"/>
      <c r="CJ480" s="47"/>
      <c r="CK480" s="47"/>
      <c r="CL480" s="48"/>
    </row>
    <row r="481" spans="1:106" s="3" customFormat="1" ht="24.6" customHeight="1">
      <c r="A481" s="114" t="s">
        <v>187</v>
      </c>
      <c r="B481" s="115"/>
      <c r="C481" s="115"/>
      <c r="D481" s="115"/>
      <c r="E481" s="115"/>
      <c r="F481" s="115"/>
      <c r="G481" s="115"/>
      <c r="H481" s="115"/>
      <c r="I481" s="115"/>
      <c r="J481" s="115"/>
      <c r="K481" s="115"/>
      <c r="L481" s="115"/>
      <c r="M481" s="115"/>
      <c r="N481" s="115"/>
      <c r="O481" s="115"/>
      <c r="P481" s="115"/>
      <c r="Q481" s="115"/>
      <c r="R481" s="115"/>
      <c r="S481" s="115"/>
      <c r="T481" s="116"/>
      <c r="U481" s="136"/>
      <c r="V481" s="137"/>
      <c r="W481" s="137"/>
      <c r="X481" s="138"/>
      <c r="Y481" s="121">
        <f>BO481+CA481</f>
        <v>14080134</v>
      </c>
      <c r="Z481" s="122"/>
      <c r="AA481" s="122"/>
      <c r="AB481" s="122"/>
      <c r="AC481" s="122"/>
      <c r="AD481" s="123"/>
      <c r="AE481" s="118"/>
      <c r="AF481" s="119"/>
      <c r="AG481" s="119"/>
      <c r="AH481" s="119"/>
      <c r="AI481" s="119"/>
      <c r="AJ481" s="120"/>
      <c r="AK481" s="118"/>
      <c r="AL481" s="119"/>
      <c r="AM481" s="119"/>
      <c r="AN481" s="119"/>
      <c r="AO481" s="119"/>
      <c r="AP481" s="120"/>
      <c r="AQ481" s="118"/>
      <c r="AR481" s="119"/>
      <c r="AS481" s="119"/>
      <c r="AT481" s="119"/>
      <c r="AU481" s="119"/>
      <c r="AV481" s="120"/>
      <c r="AW481" s="118"/>
      <c r="AX481" s="119"/>
      <c r="AY481" s="119"/>
      <c r="AZ481" s="119"/>
      <c r="BA481" s="119"/>
      <c r="BB481" s="120"/>
      <c r="BC481" s="121"/>
      <c r="BD481" s="122"/>
      <c r="BE481" s="122"/>
      <c r="BF481" s="122"/>
      <c r="BG481" s="122"/>
      <c r="BH481" s="123"/>
      <c r="BI481" s="124"/>
      <c r="BJ481" s="125"/>
      <c r="BK481" s="125"/>
      <c r="BL481" s="125"/>
      <c r="BM481" s="125"/>
      <c r="BN481" s="126"/>
      <c r="BO481" s="121">
        <v>6838336</v>
      </c>
      <c r="BP481" s="122"/>
      <c r="BQ481" s="122"/>
      <c r="BR481" s="122"/>
      <c r="BS481" s="122"/>
      <c r="BT481" s="123"/>
      <c r="BU481" s="121"/>
      <c r="BV481" s="122"/>
      <c r="BW481" s="122"/>
      <c r="BX481" s="122"/>
      <c r="BY481" s="122"/>
      <c r="BZ481" s="123"/>
      <c r="CA481" s="121">
        <v>7241798</v>
      </c>
      <c r="CB481" s="122"/>
      <c r="CC481" s="122"/>
      <c r="CD481" s="122"/>
      <c r="CE481" s="122"/>
      <c r="CF481" s="123"/>
      <c r="CG481" s="131"/>
      <c r="CH481" s="132"/>
      <c r="CI481" s="132"/>
      <c r="CJ481" s="132"/>
      <c r="CK481" s="132"/>
      <c r="CL481" s="133"/>
    </row>
    <row r="482" spans="1:106" s="3" customFormat="1" ht="24.6" hidden="1" customHeight="1">
      <c r="A482" s="37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9"/>
      <c r="U482" s="52"/>
      <c r="V482" s="53"/>
      <c r="W482" s="53"/>
      <c r="X482" s="54"/>
      <c r="Y482" s="40"/>
      <c r="Z482" s="41"/>
      <c r="AA482" s="41"/>
      <c r="AB482" s="41"/>
      <c r="AC482" s="41"/>
      <c r="AD482" s="42"/>
      <c r="AE482" s="34"/>
      <c r="AF482" s="35"/>
      <c r="AG482" s="35"/>
      <c r="AH482" s="35"/>
      <c r="AI482" s="35"/>
      <c r="AJ482" s="36"/>
      <c r="AK482" s="34"/>
      <c r="AL482" s="35"/>
      <c r="AM482" s="35"/>
      <c r="AN482" s="35"/>
      <c r="AO482" s="35"/>
      <c r="AP482" s="36"/>
      <c r="AQ482" s="34"/>
      <c r="AR482" s="35"/>
      <c r="AS482" s="35"/>
      <c r="AT482" s="35"/>
      <c r="AU482" s="35"/>
      <c r="AV482" s="36"/>
      <c r="AW482" s="34"/>
      <c r="AX482" s="35"/>
      <c r="AY482" s="35"/>
      <c r="AZ482" s="35"/>
      <c r="BA482" s="35"/>
      <c r="BB482" s="36"/>
      <c r="BC482" s="40"/>
      <c r="BD482" s="41"/>
      <c r="BE482" s="41"/>
      <c r="BF482" s="41"/>
      <c r="BG482" s="41"/>
      <c r="BH482" s="42"/>
      <c r="BI482" s="43"/>
      <c r="BJ482" s="44"/>
      <c r="BK482" s="44"/>
      <c r="BL482" s="44"/>
      <c r="BM482" s="44"/>
      <c r="BN482" s="45"/>
      <c r="BO482" s="40"/>
      <c r="BP482" s="41"/>
      <c r="BQ482" s="41"/>
      <c r="BR482" s="41"/>
      <c r="BS482" s="41"/>
      <c r="BT482" s="42"/>
      <c r="BU482" s="40"/>
      <c r="BV482" s="41"/>
      <c r="BW482" s="41"/>
      <c r="BX482" s="41"/>
      <c r="BY482" s="41"/>
      <c r="BZ482" s="42"/>
      <c r="CA482" s="40"/>
      <c r="CB482" s="41"/>
      <c r="CC482" s="41"/>
      <c r="CD482" s="41"/>
      <c r="CE482" s="41"/>
      <c r="CF482" s="42"/>
      <c r="CG482" s="67"/>
      <c r="CH482" s="68"/>
      <c r="CI482" s="68"/>
      <c r="CJ482" s="68"/>
      <c r="CK482" s="68"/>
      <c r="CL482" s="69"/>
    </row>
    <row r="483" spans="1:106" s="6" customFormat="1" ht="18" customHeight="1">
      <c r="A483" s="207" t="s">
        <v>37</v>
      </c>
      <c r="B483" s="208"/>
      <c r="C483" s="208"/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9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134">
        <f>SUM(AE466:AE482)</f>
        <v>20986307</v>
      </c>
      <c r="AF483" s="134"/>
      <c r="AG483" s="134"/>
      <c r="AH483" s="134"/>
      <c r="AI483" s="134"/>
      <c r="AJ483" s="134"/>
      <c r="AK483" s="134"/>
      <c r="AL483" s="134"/>
      <c r="AM483" s="134"/>
      <c r="AN483" s="134"/>
      <c r="AO483" s="134"/>
      <c r="AP483" s="134"/>
      <c r="AQ483" s="134">
        <f>SUM(AQ466:AQ482)</f>
        <v>29904844</v>
      </c>
      <c r="AR483" s="134"/>
      <c r="AS483" s="134"/>
      <c r="AT483" s="134"/>
      <c r="AU483" s="134"/>
      <c r="AV483" s="134"/>
      <c r="AW483" s="134"/>
      <c r="AX483" s="134"/>
      <c r="AY483" s="134"/>
      <c r="AZ483" s="134"/>
      <c r="BA483" s="134"/>
      <c r="BB483" s="134"/>
      <c r="BC483" s="134">
        <f>SUM(BC466:BC482)</f>
        <v>6194145</v>
      </c>
      <c r="BD483" s="134"/>
      <c r="BE483" s="134"/>
      <c r="BF483" s="134"/>
      <c r="BG483" s="134"/>
      <c r="BH483" s="134"/>
      <c r="BI483" s="134"/>
      <c r="BJ483" s="134"/>
      <c r="BK483" s="134"/>
      <c r="BL483" s="134"/>
      <c r="BM483" s="134"/>
      <c r="BN483" s="134"/>
      <c r="BO483" s="134">
        <f>SUM(BO466:BO482)</f>
        <v>6838336</v>
      </c>
      <c r="BP483" s="134"/>
      <c r="BQ483" s="134"/>
      <c r="BR483" s="134"/>
      <c r="BS483" s="134"/>
      <c r="BT483" s="134"/>
      <c r="BU483" s="134"/>
      <c r="BV483" s="134"/>
      <c r="BW483" s="134"/>
      <c r="BX483" s="134"/>
      <c r="BY483" s="134"/>
      <c r="BZ483" s="134"/>
      <c r="CA483" s="134">
        <f>SUM(CA466:CA482)</f>
        <v>7241798</v>
      </c>
      <c r="CB483" s="134"/>
      <c r="CC483" s="134"/>
      <c r="CD483" s="134"/>
      <c r="CE483" s="134"/>
      <c r="CF483" s="134"/>
      <c r="CG483" s="134"/>
      <c r="CH483" s="134"/>
      <c r="CI483" s="134"/>
      <c r="CJ483" s="134"/>
      <c r="CK483" s="134"/>
      <c r="CL483" s="134"/>
    </row>
    <row r="484" spans="1:106" ht="20.399999999999999" customHeight="1">
      <c r="AE484" s="202"/>
      <c r="AF484" s="203"/>
      <c r="AG484" s="203"/>
      <c r="AH484" s="203"/>
      <c r="AI484" s="203"/>
      <c r="AJ484" s="203"/>
    </row>
    <row r="485" spans="1:106" ht="12.75" customHeight="1">
      <c r="A485" s="135" t="s">
        <v>214</v>
      </c>
      <c r="B485" s="135"/>
      <c r="C485" s="135"/>
      <c r="D485" s="135"/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 s="135"/>
      <c r="AC485" s="135"/>
      <c r="AD485" s="135"/>
      <c r="AE485" s="135"/>
      <c r="AF485" s="135"/>
      <c r="AG485" s="135"/>
      <c r="AH485" s="135"/>
      <c r="AI485" s="135"/>
      <c r="AJ485" s="135"/>
      <c r="AK485" s="135"/>
      <c r="AL485" s="135"/>
      <c r="AM485" s="135"/>
      <c r="AN485" s="135"/>
      <c r="AO485" s="135"/>
      <c r="AP485" s="135"/>
      <c r="AQ485" s="135"/>
      <c r="AR485" s="135"/>
      <c r="AS485" s="135"/>
      <c r="AT485" s="135"/>
      <c r="AU485" s="135"/>
      <c r="AV485" s="135"/>
      <c r="AW485" s="135"/>
      <c r="AX485" s="135"/>
      <c r="AY485" s="135"/>
      <c r="AZ485" s="135"/>
      <c r="BA485" s="135"/>
      <c r="BB485" s="135"/>
      <c r="BC485" s="135"/>
      <c r="BD485" s="135"/>
      <c r="BE485" s="135"/>
      <c r="BF485" s="135"/>
      <c r="BG485" s="135"/>
      <c r="BH485" s="135"/>
      <c r="BI485" s="135"/>
      <c r="BJ485" s="135"/>
      <c r="BK485" s="135"/>
      <c r="BL485" s="135"/>
      <c r="BM485" s="135"/>
      <c r="BN485" s="135"/>
      <c r="BO485" s="135"/>
      <c r="BP485" s="135"/>
      <c r="BQ485" s="135"/>
      <c r="BR485" s="135"/>
      <c r="BS485" s="135"/>
      <c r="BT485" s="135"/>
      <c r="BU485" s="135"/>
      <c r="BV485" s="135"/>
      <c r="BW485" s="135"/>
      <c r="BX485" s="135"/>
      <c r="BY485" s="135"/>
      <c r="BZ485" s="135"/>
      <c r="CA485" s="135"/>
      <c r="CB485" s="135"/>
      <c r="CC485" s="135"/>
      <c r="CD485" s="135"/>
      <c r="CE485" s="135"/>
      <c r="CF485" s="135"/>
      <c r="CG485" s="135"/>
      <c r="CH485" s="135"/>
      <c r="CI485" s="135"/>
      <c r="CJ485" s="135"/>
      <c r="CK485" s="135"/>
      <c r="CL485" s="135"/>
      <c r="CM485" s="135"/>
      <c r="CN485" s="135"/>
      <c r="CO485" s="135"/>
      <c r="CP485" s="135"/>
      <c r="CQ485" s="135"/>
      <c r="CR485" s="135"/>
      <c r="CS485" s="135"/>
      <c r="CT485" s="135"/>
      <c r="CU485" s="135"/>
      <c r="CV485" s="135"/>
      <c r="CW485" s="135"/>
      <c r="CX485" s="135"/>
      <c r="CY485" s="135"/>
      <c r="CZ485" s="135"/>
      <c r="DA485" s="135"/>
      <c r="DB485" s="135"/>
    </row>
    <row r="486" spans="1:106" ht="8.25" customHeight="1"/>
    <row r="487" spans="1:106" ht="158.4" customHeight="1">
      <c r="A487" s="2"/>
      <c r="B487" s="2"/>
      <c r="C487" s="163" t="s">
        <v>255</v>
      </c>
      <c r="D487" s="163"/>
      <c r="E487" s="163"/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3"/>
      <c r="S487" s="163"/>
      <c r="T487" s="163"/>
      <c r="U487" s="163"/>
      <c r="V487" s="163"/>
      <c r="W487" s="163"/>
      <c r="X487" s="163"/>
      <c r="Y487" s="163"/>
      <c r="Z487" s="163"/>
      <c r="AA487" s="163"/>
      <c r="AB487" s="163"/>
      <c r="AC487" s="163"/>
      <c r="AD487" s="163"/>
      <c r="AE487" s="163"/>
      <c r="AF487" s="163"/>
      <c r="AG487" s="163"/>
      <c r="AH487" s="163"/>
      <c r="AI487" s="163"/>
      <c r="AJ487" s="163"/>
      <c r="AK487" s="163"/>
      <c r="AL487" s="163"/>
      <c r="AM487" s="163"/>
      <c r="AN487" s="163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3"/>
      <c r="BA487" s="163"/>
      <c r="BB487" s="163"/>
      <c r="BC487" s="163"/>
      <c r="BD487" s="163"/>
      <c r="BE487" s="163"/>
      <c r="BF487" s="163"/>
      <c r="BG487" s="163"/>
      <c r="BH487" s="163"/>
      <c r="BI487" s="163"/>
      <c r="BJ487" s="163"/>
      <c r="BK487" s="163"/>
      <c r="BL487" s="163"/>
      <c r="BM487" s="163"/>
      <c r="BN487" s="163"/>
      <c r="BO487" s="163"/>
      <c r="BP487" s="163"/>
      <c r="BQ487" s="163"/>
      <c r="BR487" s="163"/>
      <c r="BS487" s="163"/>
      <c r="BT487" s="163"/>
      <c r="BU487" s="163"/>
      <c r="BV487" s="163"/>
      <c r="BW487" s="163"/>
      <c r="BX487" s="163"/>
      <c r="BY487" s="163"/>
      <c r="BZ487" s="163"/>
      <c r="CA487" s="163"/>
      <c r="CB487" s="163"/>
      <c r="CC487" s="163"/>
      <c r="CD487" s="163"/>
      <c r="CE487" s="163"/>
      <c r="CF487" s="163"/>
      <c r="CG487" s="163"/>
      <c r="CH487" s="163"/>
      <c r="CI487" s="163"/>
      <c r="CJ487" s="163"/>
      <c r="CK487" s="163"/>
      <c r="CL487" s="163"/>
      <c r="CM487" s="163"/>
      <c r="CN487" s="163"/>
      <c r="CO487" s="163"/>
      <c r="CP487" s="163"/>
      <c r="CQ487" s="163"/>
      <c r="CR487" s="163"/>
      <c r="CS487" s="163"/>
      <c r="CT487" s="163"/>
      <c r="CU487" s="163"/>
      <c r="CV487" s="163"/>
      <c r="CW487" s="163"/>
      <c r="CX487" s="163"/>
      <c r="CY487" s="163"/>
      <c r="CZ487" s="163"/>
      <c r="DA487" s="163"/>
      <c r="DB487" s="163"/>
    </row>
    <row r="488" spans="1:106" ht="5.25" customHeight="1"/>
    <row r="489" spans="1:106" hidden="1"/>
    <row r="490" spans="1:106" ht="12.75" customHeight="1">
      <c r="A490" s="135" t="s">
        <v>215</v>
      </c>
      <c r="B490" s="135"/>
      <c r="C490" s="135"/>
      <c r="D490" s="135"/>
      <c r="E490" s="135"/>
      <c r="F490" s="135"/>
      <c r="G490" s="135"/>
      <c r="H490" s="135"/>
      <c r="I490" s="135"/>
      <c r="J490" s="135"/>
      <c r="K490" s="135"/>
      <c r="L490" s="135"/>
      <c r="M490" s="135"/>
      <c r="N490" s="135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  <c r="AA490" s="135"/>
      <c r="AB490" s="135"/>
      <c r="AC490" s="135"/>
      <c r="AD490" s="135"/>
      <c r="AE490" s="135"/>
      <c r="AF490" s="135"/>
      <c r="AG490" s="135"/>
      <c r="AH490" s="135"/>
      <c r="AI490" s="135"/>
      <c r="AJ490" s="135"/>
      <c r="AK490" s="135"/>
      <c r="AL490" s="135"/>
      <c r="AM490" s="135"/>
      <c r="AN490" s="135"/>
      <c r="AO490" s="135"/>
      <c r="AP490" s="135"/>
      <c r="AQ490" s="135"/>
      <c r="AR490" s="135"/>
      <c r="AS490" s="135"/>
      <c r="AT490" s="135"/>
      <c r="AU490" s="135"/>
      <c r="AV490" s="135"/>
      <c r="AW490" s="135"/>
      <c r="AX490" s="135"/>
      <c r="AY490" s="135"/>
      <c r="AZ490" s="135"/>
      <c r="BA490" s="135"/>
      <c r="BB490" s="135"/>
      <c r="BC490" s="135"/>
      <c r="BD490" s="135"/>
      <c r="BE490" s="135"/>
      <c r="BF490" s="135"/>
      <c r="BG490" s="135"/>
      <c r="BH490" s="135"/>
      <c r="BI490" s="135"/>
      <c r="BJ490" s="135"/>
      <c r="BK490" s="135"/>
      <c r="BL490" s="135"/>
      <c r="BM490" s="135"/>
      <c r="BN490" s="135"/>
      <c r="BO490" s="135"/>
      <c r="BP490" s="135"/>
      <c r="BQ490" s="135"/>
      <c r="BR490" s="135"/>
      <c r="BS490" s="135"/>
      <c r="BT490" s="135"/>
      <c r="BU490" s="135"/>
      <c r="BV490" s="135"/>
      <c r="BW490" s="135"/>
      <c r="BX490" s="135"/>
      <c r="BY490" s="135"/>
      <c r="BZ490" s="135"/>
      <c r="CA490" s="135"/>
      <c r="CB490" s="135"/>
      <c r="CC490" s="135"/>
      <c r="CD490" s="135"/>
      <c r="CE490" s="135"/>
      <c r="CF490" s="135"/>
      <c r="CG490" s="135"/>
      <c r="CH490" s="135"/>
      <c r="CI490" s="135"/>
      <c r="CJ490" s="135"/>
      <c r="CK490" s="135"/>
      <c r="CL490" s="135"/>
      <c r="CM490" s="135"/>
      <c r="CN490" s="135"/>
      <c r="CO490" s="135"/>
      <c r="CP490" s="135"/>
      <c r="CQ490" s="135"/>
      <c r="CR490" s="135"/>
      <c r="CS490" s="135"/>
      <c r="CT490" s="135"/>
      <c r="CU490" s="135"/>
      <c r="CV490" s="135"/>
      <c r="CW490" s="135"/>
      <c r="CX490" s="135"/>
      <c r="CY490" s="135"/>
      <c r="CZ490" s="135"/>
      <c r="DA490" s="2"/>
      <c r="DB490" s="2"/>
    </row>
    <row r="491" spans="1:106" ht="12.75" customHeight="1">
      <c r="A491" s="2"/>
      <c r="B491" s="135" t="s">
        <v>216</v>
      </c>
      <c r="C491" s="135"/>
      <c r="D491" s="135"/>
      <c r="E491" s="135"/>
      <c r="F491" s="135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  <c r="AA491" s="135"/>
      <c r="AB491" s="135"/>
      <c r="AC491" s="135"/>
      <c r="AD491" s="135"/>
      <c r="AE491" s="135"/>
      <c r="AF491" s="135"/>
      <c r="AG491" s="135"/>
      <c r="AH491" s="135"/>
      <c r="AI491" s="135"/>
      <c r="AJ491" s="135"/>
      <c r="AK491" s="135"/>
      <c r="AL491" s="135"/>
      <c r="AM491" s="135"/>
      <c r="AN491" s="135"/>
      <c r="AO491" s="135"/>
      <c r="AP491" s="135"/>
      <c r="AQ491" s="135"/>
      <c r="AR491" s="135"/>
      <c r="AS491" s="135"/>
      <c r="AT491" s="135"/>
      <c r="AU491" s="135"/>
      <c r="AV491" s="135"/>
      <c r="AW491" s="135"/>
      <c r="AX491" s="135"/>
      <c r="AY491" s="135"/>
      <c r="AZ491" s="135"/>
      <c r="BA491" s="135"/>
      <c r="BB491" s="135"/>
      <c r="BC491" s="135"/>
      <c r="BD491" s="135"/>
      <c r="BE491" s="135"/>
      <c r="BF491" s="135"/>
      <c r="BG491" s="135"/>
      <c r="BH491" s="135"/>
      <c r="BI491" s="135"/>
      <c r="BJ491" s="135"/>
      <c r="BK491" s="135"/>
      <c r="BL491" s="135"/>
      <c r="BM491" s="135"/>
      <c r="BN491" s="135"/>
      <c r="BO491" s="135"/>
      <c r="BP491" s="135"/>
      <c r="BQ491" s="135"/>
      <c r="BR491" s="135"/>
      <c r="BS491" s="135"/>
      <c r="BT491" s="135"/>
      <c r="BU491" s="135"/>
      <c r="BV491" s="135"/>
      <c r="BW491" s="135"/>
      <c r="BX491" s="135"/>
      <c r="BY491" s="135"/>
      <c r="BZ491" s="135"/>
      <c r="CA491" s="135"/>
      <c r="CB491" s="135"/>
      <c r="CC491" s="135"/>
      <c r="CD491" s="135"/>
      <c r="CE491" s="135"/>
      <c r="CF491" s="135"/>
      <c r="CG491" s="135"/>
      <c r="CH491" s="135"/>
      <c r="CI491" s="135"/>
      <c r="CJ491" s="135"/>
      <c r="CK491" s="135"/>
      <c r="CL491" s="135"/>
      <c r="CM491" s="135"/>
      <c r="CN491" s="135"/>
      <c r="CO491" s="135"/>
      <c r="CP491" s="135"/>
      <c r="CQ491" s="135"/>
      <c r="CR491" s="135"/>
      <c r="CS491" s="135"/>
      <c r="CT491" s="135"/>
      <c r="CU491" s="135"/>
      <c r="CV491" s="135"/>
      <c r="CW491" s="135"/>
      <c r="CX491" s="135"/>
      <c r="CY491" s="135"/>
      <c r="CZ491" s="135"/>
      <c r="DA491" s="135"/>
      <c r="DB491" s="2"/>
    </row>
    <row r="492" spans="1:106" ht="6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178" t="s">
        <v>22</v>
      </c>
      <c r="BX492" s="178"/>
      <c r="BY492" s="178"/>
      <c r="BZ492" s="178"/>
      <c r="CA492" s="178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</row>
    <row r="493" spans="1:106" s="7" customFormat="1" ht="45" customHeight="1">
      <c r="A493" s="192" t="s">
        <v>122</v>
      </c>
      <c r="B493" s="192"/>
      <c r="C493" s="192"/>
      <c r="D493" s="192"/>
      <c r="E493" s="192"/>
      <c r="F493" s="192" t="s">
        <v>24</v>
      </c>
      <c r="G493" s="192"/>
      <c r="H493" s="192"/>
      <c r="I493" s="192"/>
      <c r="J493" s="192"/>
      <c r="K493" s="192"/>
      <c r="L493" s="192"/>
      <c r="M493" s="192"/>
      <c r="N493" s="192"/>
      <c r="O493" s="192"/>
      <c r="P493" s="192"/>
      <c r="Q493" s="192"/>
      <c r="R493" s="192"/>
      <c r="S493" s="192"/>
      <c r="T493" s="192"/>
      <c r="U493" s="192"/>
      <c r="V493" s="192"/>
      <c r="W493" s="192"/>
      <c r="X493" s="192"/>
      <c r="Y493" s="192" t="s">
        <v>123</v>
      </c>
      <c r="Z493" s="192"/>
      <c r="AA493" s="192"/>
      <c r="AB493" s="192"/>
      <c r="AC493" s="192"/>
      <c r="AD493" s="192"/>
      <c r="AE493" s="192"/>
      <c r="AF493" s="192" t="s">
        <v>124</v>
      </c>
      <c r="AG493" s="192"/>
      <c r="AH493" s="192"/>
      <c r="AI493" s="192"/>
      <c r="AJ493" s="192"/>
      <c r="AK493" s="192"/>
      <c r="AL493" s="192" t="s">
        <v>125</v>
      </c>
      <c r="AM493" s="192"/>
      <c r="AN493" s="192"/>
      <c r="AO493" s="192"/>
      <c r="AP493" s="192"/>
      <c r="AQ493" s="192"/>
      <c r="AR493" s="192"/>
      <c r="AS493" s="192" t="s">
        <v>126</v>
      </c>
      <c r="AT493" s="192"/>
      <c r="AU493" s="192"/>
      <c r="AV493" s="192"/>
      <c r="AW493" s="192"/>
      <c r="AX493" s="192"/>
      <c r="AY493" s="192"/>
      <c r="AZ493" s="192" t="s">
        <v>127</v>
      </c>
      <c r="BA493" s="192"/>
      <c r="BB493" s="192"/>
      <c r="BC493" s="192"/>
      <c r="BD493" s="192"/>
      <c r="BE493" s="192"/>
      <c r="BF493" s="192"/>
      <c r="BG493" s="192"/>
      <c r="BH493" s="164" t="s">
        <v>128</v>
      </c>
      <c r="BI493" s="164"/>
      <c r="BJ493" s="164"/>
      <c r="BK493" s="164"/>
      <c r="BL493" s="164"/>
      <c r="BM493" s="164"/>
      <c r="BN493" s="164"/>
      <c r="BO493" s="164"/>
      <c r="BP493" s="164"/>
      <c r="BQ493" s="164"/>
      <c r="BR493" s="164"/>
      <c r="BS493" s="164"/>
      <c r="BT493" s="164"/>
      <c r="BU493" s="164"/>
      <c r="BV493" s="192" t="s">
        <v>129</v>
      </c>
      <c r="BW493" s="192"/>
      <c r="BX493" s="192"/>
      <c r="BY493" s="192"/>
      <c r="BZ493" s="192"/>
      <c r="CA493" s="192"/>
      <c r="CB493" s="192"/>
      <c r="CC493" s="192"/>
    </row>
    <row r="494" spans="1:106" s="7" customFormat="1" ht="50.1" customHeight="1">
      <c r="A494" s="204"/>
      <c r="B494" s="205"/>
      <c r="C494" s="205"/>
      <c r="D494" s="205"/>
      <c r="E494" s="206"/>
      <c r="F494" s="204"/>
      <c r="G494" s="205"/>
      <c r="H494" s="205"/>
      <c r="I494" s="205"/>
      <c r="J494" s="205"/>
      <c r="K494" s="205"/>
      <c r="L494" s="205"/>
      <c r="M494" s="205"/>
      <c r="N494" s="205"/>
      <c r="O494" s="205"/>
      <c r="P494" s="205"/>
      <c r="Q494" s="205"/>
      <c r="R494" s="205"/>
      <c r="S494" s="205"/>
      <c r="T494" s="205"/>
      <c r="U494" s="205"/>
      <c r="V494" s="205"/>
      <c r="W494" s="205"/>
      <c r="X494" s="206"/>
      <c r="Y494" s="204"/>
      <c r="Z494" s="205"/>
      <c r="AA494" s="205"/>
      <c r="AB494" s="205"/>
      <c r="AC494" s="205"/>
      <c r="AD494" s="205"/>
      <c r="AE494" s="206"/>
      <c r="AF494" s="204"/>
      <c r="AG494" s="205"/>
      <c r="AH494" s="205"/>
      <c r="AI494" s="205"/>
      <c r="AJ494" s="205"/>
      <c r="AK494" s="206"/>
      <c r="AL494" s="204"/>
      <c r="AM494" s="205"/>
      <c r="AN494" s="205"/>
      <c r="AO494" s="205"/>
      <c r="AP494" s="205"/>
      <c r="AQ494" s="205"/>
      <c r="AR494" s="206"/>
      <c r="AS494" s="204"/>
      <c r="AT494" s="205"/>
      <c r="AU494" s="205"/>
      <c r="AV494" s="205"/>
      <c r="AW494" s="205"/>
      <c r="AX494" s="205"/>
      <c r="AY494" s="206"/>
      <c r="AZ494" s="204"/>
      <c r="BA494" s="205"/>
      <c r="BB494" s="205"/>
      <c r="BC494" s="205"/>
      <c r="BD494" s="205"/>
      <c r="BE494" s="205"/>
      <c r="BF494" s="205"/>
      <c r="BG494" s="206"/>
      <c r="BH494" s="164" t="s">
        <v>130</v>
      </c>
      <c r="BI494" s="164"/>
      <c r="BJ494" s="164"/>
      <c r="BK494" s="164"/>
      <c r="BL494" s="164"/>
      <c r="BM494" s="164"/>
      <c r="BN494" s="164"/>
      <c r="BO494" s="164" t="s">
        <v>131</v>
      </c>
      <c r="BP494" s="164"/>
      <c r="BQ494" s="164"/>
      <c r="BR494" s="164"/>
      <c r="BS494" s="164"/>
      <c r="BT494" s="164"/>
      <c r="BU494" s="164"/>
      <c r="BV494" s="204"/>
      <c r="BW494" s="205"/>
      <c r="BX494" s="205"/>
      <c r="BY494" s="205"/>
      <c r="BZ494" s="205"/>
      <c r="CA494" s="205"/>
      <c r="CB494" s="205"/>
      <c r="CC494" s="206"/>
    </row>
    <row r="495" spans="1:106" s="7" customFormat="1" ht="12.75" customHeight="1">
      <c r="A495" s="70">
        <v>1</v>
      </c>
      <c r="B495" s="70"/>
      <c r="C495" s="70"/>
      <c r="D495" s="70"/>
      <c r="E495" s="70"/>
      <c r="F495" s="70">
        <v>2</v>
      </c>
      <c r="G495" s="70"/>
      <c r="H495" s="70"/>
      <c r="I495" s="70"/>
      <c r="J495" s="70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>
        <v>3</v>
      </c>
      <c r="Z495" s="70"/>
      <c r="AA495" s="70"/>
      <c r="AB495" s="70"/>
      <c r="AC495" s="70"/>
      <c r="AD495" s="70"/>
      <c r="AE495" s="70"/>
      <c r="AF495" s="70">
        <v>4</v>
      </c>
      <c r="AG495" s="70"/>
      <c r="AH495" s="70"/>
      <c r="AI495" s="70"/>
      <c r="AJ495" s="70"/>
      <c r="AK495" s="70"/>
      <c r="AL495" s="70">
        <v>5</v>
      </c>
      <c r="AM495" s="70"/>
      <c r="AN495" s="70"/>
      <c r="AO495" s="70"/>
      <c r="AP495" s="70"/>
      <c r="AQ495" s="70"/>
      <c r="AR495" s="70"/>
      <c r="AS495" s="70">
        <v>6</v>
      </c>
      <c r="AT495" s="70"/>
      <c r="AU495" s="70"/>
      <c r="AV495" s="70"/>
      <c r="AW495" s="70"/>
      <c r="AX495" s="70"/>
      <c r="AY495" s="70"/>
      <c r="AZ495" s="70">
        <v>7</v>
      </c>
      <c r="BA495" s="70"/>
      <c r="BB495" s="70"/>
      <c r="BC495" s="70"/>
      <c r="BD495" s="70"/>
      <c r="BE495" s="70"/>
      <c r="BF495" s="70"/>
      <c r="BG495" s="70"/>
      <c r="BH495" s="70">
        <v>8</v>
      </c>
      <c r="BI495" s="70"/>
      <c r="BJ495" s="70"/>
      <c r="BK495" s="70"/>
      <c r="BL495" s="70"/>
      <c r="BM495" s="70"/>
      <c r="BN495" s="70"/>
      <c r="BO495" s="70">
        <v>9</v>
      </c>
      <c r="BP495" s="70"/>
      <c r="BQ495" s="70"/>
      <c r="BR495" s="70"/>
      <c r="BS495" s="70"/>
      <c r="BT495" s="70"/>
      <c r="BU495" s="70"/>
      <c r="BV495" s="70">
        <v>10</v>
      </c>
      <c r="BW495" s="70"/>
      <c r="BX495" s="70"/>
      <c r="BY495" s="70"/>
      <c r="BZ495" s="70"/>
      <c r="CA495" s="70"/>
      <c r="CB495" s="70"/>
      <c r="CC495" s="70"/>
    </row>
    <row r="496" spans="1:106" s="14" customFormat="1" ht="21.75" customHeight="1">
      <c r="A496" s="172">
        <v>2610</v>
      </c>
      <c r="B496" s="172"/>
      <c r="C496" s="172"/>
      <c r="D496" s="172"/>
      <c r="E496" s="172"/>
      <c r="F496" s="76" t="s">
        <v>40</v>
      </c>
      <c r="G496" s="76"/>
      <c r="H496" s="76"/>
      <c r="I496" s="76"/>
      <c r="J496" s="76"/>
      <c r="K496" s="76"/>
      <c r="L496" s="76"/>
      <c r="M496" s="76"/>
      <c r="N496" s="76"/>
      <c r="O496" s="76"/>
      <c r="P496" s="76"/>
      <c r="Q496" s="76"/>
      <c r="R496" s="76"/>
      <c r="S496" s="76"/>
      <c r="T496" s="76"/>
      <c r="U496" s="76"/>
      <c r="V496" s="76"/>
      <c r="W496" s="76"/>
      <c r="X496" s="76"/>
      <c r="Y496" s="155">
        <f>X74</f>
        <v>78173046</v>
      </c>
      <c r="Z496" s="155"/>
      <c r="AA496" s="155"/>
      <c r="AB496" s="155"/>
      <c r="AC496" s="155"/>
      <c r="AD496" s="155"/>
      <c r="AE496" s="155"/>
      <c r="AF496" s="155">
        <f>X74</f>
        <v>78173046</v>
      </c>
      <c r="AG496" s="155"/>
      <c r="AH496" s="155"/>
      <c r="AI496" s="155"/>
      <c r="AJ496" s="155"/>
      <c r="AK496" s="155"/>
      <c r="AL496" s="154"/>
      <c r="AM496" s="154"/>
      <c r="AN496" s="154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4"/>
      <c r="BA496" s="154"/>
      <c r="BB496" s="154"/>
      <c r="BC496" s="154"/>
      <c r="BD496" s="154"/>
      <c r="BE496" s="154"/>
      <c r="BF496" s="154"/>
      <c r="BG496" s="154"/>
      <c r="BH496" s="154"/>
      <c r="BI496" s="154"/>
      <c r="BJ496" s="154"/>
      <c r="BK496" s="154"/>
      <c r="BL496" s="154"/>
      <c r="BM496" s="154"/>
      <c r="BN496" s="154"/>
      <c r="BO496" s="154"/>
      <c r="BP496" s="154"/>
      <c r="BQ496" s="154"/>
      <c r="BR496" s="154"/>
      <c r="BS496" s="154"/>
      <c r="BT496" s="154"/>
      <c r="BU496" s="154"/>
      <c r="BV496" s="155">
        <f>AF496</f>
        <v>78173046</v>
      </c>
      <c r="BW496" s="155"/>
      <c r="BX496" s="155"/>
      <c r="BY496" s="155"/>
      <c r="BZ496" s="155"/>
      <c r="CA496" s="155"/>
      <c r="CB496" s="155"/>
      <c r="CC496" s="155"/>
    </row>
    <row r="497" spans="1:106" s="6" customFormat="1" ht="12.75" customHeight="1">
      <c r="A497" s="164"/>
      <c r="B497" s="164"/>
      <c r="C497" s="164"/>
      <c r="D497" s="164"/>
      <c r="E497" s="164"/>
      <c r="F497" s="169" t="s">
        <v>37</v>
      </c>
      <c r="G497" s="169"/>
      <c r="H497" s="169"/>
      <c r="I497" s="169"/>
      <c r="J497" s="169"/>
      <c r="K497" s="169"/>
      <c r="L497" s="169"/>
      <c r="M497" s="169"/>
      <c r="N497" s="169"/>
      <c r="O497" s="169"/>
      <c r="P497" s="169"/>
      <c r="Q497" s="169"/>
      <c r="R497" s="169"/>
      <c r="S497" s="169"/>
      <c r="T497" s="169"/>
      <c r="U497" s="169"/>
      <c r="V497" s="169"/>
      <c r="W497" s="169"/>
      <c r="X497" s="169"/>
      <c r="Y497" s="200">
        <f>Y496</f>
        <v>78173046</v>
      </c>
      <c r="Z497" s="200"/>
      <c r="AA497" s="200"/>
      <c r="AB497" s="200"/>
      <c r="AC497" s="200"/>
      <c r="AD497" s="200"/>
      <c r="AE497" s="200"/>
      <c r="AF497" s="200">
        <f>AF496</f>
        <v>78173046</v>
      </c>
      <c r="AG497" s="200"/>
      <c r="AH497" s="200"/>
      <c r="AI497" s="200"/>
      <c r="AJ497" s="200"/>
      <c r="AK497" s="200"/>
      <c r="AL497" s="169"/>
      <c r="AM497" s="169"/>
      <c r="AN497" s="169"/>
      <c r="AO497" s="169"/>
      <c r="AP497" s="169"/>
      <c r="AQ497" s="169"/>
      <c r="AR497" s="169"/>
      <c r="AS497" s="169"/>
      <c r="AT497" s="169"/>
      <c r="AU497" s="169"/>
      <c r="AV497" s="169"/>
      <c r="AW497" s="169"/>
      <c r="AX497" s="169"/>
      <c r="AY497" s="169"/>
      <c r="AZ497" s="169"/>
      <c r="BA497" s="169"/>
      <c r="BB497" s="169"/>
      <c r="BC497" s="169"/>
      <c r="BD497" s="169"/>
      <c r="BE497" s="169"/>
      <c r="BF497" s="169"/>
      <c r="BG497" s="169"/>
      <c r="BH497" s="169"/>
      <c r="BI497" s="169"/>
      <c r="BJ497" s="169"/>
      <c r="BK497" s="169"/>
      <c r="BL497" s="169"/>
      <c r="BM497" s="169"/>
      <c r="BN497" s="169"/>
      <c r="BO497" s="169"/>
      <c r="BP497" s="169"/>
      <c r="BQ497" s="169"/>
      <c r="BR497" s="169"/>
      <c r="BS497" s="169"/>
      <c r="BT497" s="169"/>
      <c r="BU497" s="169"/>
      <c r="BV497" s="200">
        <f>BV496</f>
        <v>78173046</v>
      </c>
      <c r="BW497" s="200"/>
      <c r="BX497" s="200"/>
      <c r="BY497" s="200"/>
      <c r="BZ497" s="200"/>
      <c r="CA497" s="200"/>
      <c r="CB497" s="200"/>
      <c r="CC497" s="200"/>
    </row>
    <row r="499" spans="1:106" ht="12.75" customHeight="1">
      <c r="A499" s="2"/>
      <c r="B499" s="135" t="s">
        <v>230</v>
      </c>
      <c r="C499" s="135"/>
      <c r="D499" s="135"/>
      <c r="E499" s="135"/>
      <c r="F499" s="135"/>
      <c r="G499" s="135"/>
      <c r="H499" s="135"/>
      <c r="I499" s="135"/>
      <c r="J499" s="135"/>
      <c r="K499" s="135"/>
      <c r="L499" s="135"/>
      <c r="M499" s="135"/>
      <c r="N499" s="135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 s="135"/>
      <c r="AC499" s="135"/>
      <c r="AD499" s="135"/>
      <c r="AE499" s="135"/>
      <c r="AF499" s="135"/>
      <c r="AG499" s="135"/>
      <c r="AH499" s="135"/>
      <c r="AI499" s="135"/>
      <c r="AJ499" s="135"/>
      <c r="AK499" s="135"/>
      <c r="AL499" s="135"/>
      <c r="AM499" s="135"/>
      <c r="AN499" s="135"/>
      <c r="AO499" s="135"/>
      <c r="AP499" s="135"/>
      <c r="AQ499" s="135"/>
      <c r="AR499" s="135"/>
      <c r="AS499" s="135"/>
      <c r="AT499" s="135"/>
      <c r="AU499" s="135"/>
      <c r="AV499" s="135"/>
      <c r="AW499" s="135"/>
      <c r="AX499" s="135"/>
      <c r="AY499" s="135"/>
      <c r="AZ499" s="135"/>
      <c r="BA499" s="135"/>
      <c r="BB499" s="135"/>
      <c r="BC499" s="135"/>
      <c r="BD499" s="135"/>
      <c r="BE499" s="135"/>
      <c r="BF499" s="135"/>
      <c r="BG499" s="135"/>
      <c r="BH499" s="135"/>
      <c r="BI499" s="135"/>
      <c r="BJ499" s="135"/>
      <c r="BK499" s="135"/>
      <c r="BL499" s="135"/>
      <c r="BM499" s="135"/>
      <c r="BN499" s="135"/>
      <c r="BO499" s="135"/>
      <c r="BP499" s="135"/>
      <c r="BQ499" s="135"/>
      <c r="BR499" s="135"/>
      <c r="BS499" s="135"/>
      <c r="BT499" s="135"/>
      <c r="BU499" s="135"/>
      <c r="BV499" s="135"/>
      <c r="BW499" s="135"/>
      <c r="BX499" s="135"/>
      <c r="BY499" s="135"/>
      <c r="BZ499" s="135"/>
      <c r="CA499" s="135"/>
      <c r="CB499" s="135"/>
      <c r="CC499" s="135"/>
      <c r="CD499" s="135"/>
      <c r="CE499" s="135"/>
      <c r="CF499" s="135"/>
      <c r="CG499" s="135"/>
      <c r="CH499" s="135"/>
      <c r="CI499" s="135"/>
      <c r="CJ499" s="135"/>
      <c r="CK499" s="135"/>
      <c r="CL499" s="135"/>
      <c r="CM499" s="135"/>
      <c r="CN499" s="135"/>
      <c r="CO499" s="135"/>
      <c r="CP499" s="135"/>
      <c r="CQ499" s="135"/>
      <c r="CR499" s="135"/>
      <c r="CS499" s="135"/>
      <c r="CT499" s="135"/>
      <c r="CU499" s="135"/>
      <c r="CV499" s="135"/>
      <c r="CW499" s="135"/>
      <c r="CX499" s="135"/>
      <c r="CY499" s="135"/>
      <c r="CZ499" s="135"/>
      <c r="DA499" s="135"/>
      <c r="DB499" s="2"/>
    </row>
    <row r="500" spans="1:106" ht="6" customHeight="1" thickBo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178" t="s">
        <v>22</v>
      </c>
      <c r="CL500" s="178"/>
      <c r="CM500" s="178"/>
      <c r="CN500" s="178"/>
      <c r="CO500" s="178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</row>
    <row r="501" spans="1:106" s="14" customFormat="1" ht="24.9" customHeight="1">
      <c r="A501" s="193" t="s">
        <v>122</v>
      </c>
      <c r="B501" s="193"/>
      <c r="C501" s="193"/>
      <c r="D501" s="193"/>
      <c r="E501" s="193"/>
      <c r="F501" s="197" t="s">
        <v>24</v>
      </c>
      <c r="G501" s="197"/>
      <c r="H501" s="197"/>
      <c r="I501" s="197"/>
      <c r="J501" s="197"/>
      <c r="K501" s="197"/>
      <c r="L501" s="197"/>
      <c r="M501" s="197"/>
      <c r="N501" s="197"/>
      <c r="O501" s="197"/>
      <c r="P501" s="197"/>
      <c r="Q501" s="197"/>
      <c r="R501" s="197"/>
      <c r="S501" s="197"/>
      <c r="T501" s="197"/>
      <c r="U501" s="197"/>
      <c r="V501" s="197"/>
      <c r="W501" s="197"/>
      <c r="X501" s="197"/>
      <c r="Y501" s="198">
        <v>2024</v>
      </c>
      <c r="Z501" s="198"/>
      <c r="AA501" s="198"/>
      <c r="AB501" s="198"/>
      <c r="AC501" s="198"/>
      <c r="AD501" s="198"/>
      <c r="AE501" s="198"/>
      <c r="AF501" s="198"/>
      <c r="AG501" s="198"/>
      <c r="AH501" s="198"/>
      <c r="AI501" s="198"/>
      <c r="AJ501" s="198"/>
      <c r="AK501" s="198"/>
      <c r="AL501" s="198"/>
      <c r="AM501" s="198"/>
      <c r="AN501" s="198"/>
      <c r="AO501" s="198"/>
      <c r="AP501" s="198"/>
      <c r="AQ501" s="198"/>
      <c r="AR501" s="198"/>
      <c r="AS501" s="198"/>
      <c r="AT501" s="198"/>
      <c r="AU501" s="198"/>
      <c r="AV501" s="198"/>
      <c r="AW501" s="198"/>
      <c r="AX501" s="198"/>
      <c r="AY501" s="198"/>
      <c r="AZ501" s="198"/>
      <c r="BA501" s="198"/>
      <c r="BB501" s="198"/>
      <c r="BC501" s="198"/>
      <c r="BD501" s="198"/>
      <c r="BE501" s="198"/>
      <c r="BF501" s="198"/>
      <c r="BG501" s="198"/>
      <c r="BH501" s="199">
        <v>2025</v>
      </c>
      <c r="BI501" s="199"/>
      <c r="BJ501" s="199"/>
      <c r="BK501" s="199"/>
      <c r="BL501" s="199"/>
      <c r="BM501" s="199"/>
      <c r="BN501" s="199"/>
      <c r="BO501" s="199"/>
      <c r="BP501" s="199"/>
      <c r="BQ501" s="199"/>
      <c r="BR501" s="199"/>
      <c r="BS501" s="199"/>
      <c r="BT501" s="199"/>
      <c r="BU501" s="199"/>
      <c r="BV501" s="199"/>
      <c r="BW501" s="199"/>
      <c r="BX501" s="199"/>
      <c r="BY501" s="199"/>
      <c r="BZ501" s="199"/>
      <c r="CA501" s="199"/>
      <c r="CB501" s="199"/>
      <c r="CC501" s="199"/>
      <c r="CD501" s="199"/>
      <c r="CE501" s="199"/>
      <c r="CF501" s="199"/>
      <c r="CG501" s="199"/>
      <c r="CH501" s="199"/>
      <c r="CI501" s="199"/>
      <c r="CJ501" s="199"/>
      <c r="CK501" s="199"/>
      <c r="CL501" s="199"/>
      <c r="CM501" s="199"/>
      <c r="CN501" s="199"/>
      <c r="CO501" s="199"/>
      <c r="CP501" s="199"/>
    </row>
    <row r="502" spans="1:106" s="14" customFormat="1" ht="36.9" customHeight="1">
      <c r="A502" s="194"/>
      <c r="B502" s="195"/>
      <c r="C502" s="195"/>
      <c r="D502" s="195"/>
      <c r="E502" s="196"/>
      <c r="F502" s="189"/>
      <c r="G502" s="195"/>
      <c r="H502" s="195"/>
      <c r="I502" s="195"/>
      <c r="J502" s="195"/>
      <c r="K502" s="195"/>
      <c r="L502" s="195"/>
      <c r="M502" s="195"/>
      <c r="N502" s="195"/>
      <c r="O502" s="195"/>
      <c r="P502" s="195"/>
      <c r="Q502" s="195"/>
      <c r="R502" s="195"/>
      <c r="S502" s="195"/>
      <c r="T502" s="195"/>
      <c r="U502" s="195"/>
      <c r="V502" s="195"/>
      <c r="W502" s="195"/>
      <c r="X502" s="196"/>
      <c r="Y502" s="192" t="s">
        <v>132</v>
      </c>
      <c r="Z502" s="192"/>
      <c r="AA502" s="192"/>
      <c r="AB502" s="192"/>
      <c r="AC502" s="192"/>
      <c r="AD502" s="192"/>
      <c r="AE502" s="192"/>
      <c r="AF502" s="192" t="s">
        <v>133</v>
      </c>
      <c r="AG502" s="192"/>
      <c r="AH502" s="192"/>
      <c r="AI502" s="192"/>
      <c r="AJ502" s="192"/>
      <c r="AK502" s="192"/>
      <c r="AL502" s="192"/>
      <c r="AM502" s="164" t="s">
        <v>134</v>
      </c>
      <c r="AN502" s="164"/>
      <c r="AO502" s="164"/>
      <c r="AP502" s="164"/>
      <c r="AQ502" s="164"/>
      <c r="AR502" s="164"/>
      <c r="AS502" s="164"/>
      <c r="AT502" s="164"/>
      <c r="AU502" s="164"/>
      <c r="AV502" s="164"/>
      <c r="AW502" s="164"/>
      <c r="AX502" s="164"/>
      <c r="AY502" s="164"/>
      <c r="AZ502" s="164"/>
      <c r="BA502" s="192" t="s">
        <v>135</v>
      </c>
      <c r="BB502" s="192"/>
      <c r="BC502" s="192"/>
      <c r="BD502" s="192"/>
      <c r="BE502" s="192"/>
      <c r="BF502" s="192"/>
      <c r="BG502" s="192"/>
      <c r="BH502" s="192" t="s">
        <v>136</v>
      </c>
      <c r="BI502" s="192"/>
      <c r="BJ502" s="192"/>
      <c r="BK502" s="192"/>
      <c r="BL502" s="192"/>
      <c r="BM502" s="192"/>
      <c r="BN502" s="192"/>
      <c r="BO502" s="192" t="s">
        <v>137</v>
      </c>
      <c r="BP502" s="192"/>
      <c r="BQ502" s="192"/>
      <c r="BR502" s="192"/>
      <c r="BS502" s="192"/>
      <c r="BT502" s="192"/>
      <c r="BU502" s="192"/>
      <c r="BV502" s="164" t="s">
        <v>134</v>
      </c>
      <c r="BW502" s="164"/>
      <c r="BX502" s="164"/>
      <c r="BY502" s="164"/>
      <c r="BZ502" s="164"/>
      <c r="CA502" s="164"/>
      <c r="CB502" s="164"/>
      <c r="CC502" s="164"/>
      <c r="CD502" s="164"/>
      <c r="CE502" s="164"/>
      <c r="CF502" s="164"/>
      <c r="CG502" s="164"/>
      <c r="CH502" s="164"/>
      <c r="CI502" s="164"/>
      <c r="CJ502" s="188" t="s">
        <v>138</v>
      </c>
      <c r="CK502" s="188"/>
      <c r="CL502" s="188"/>
      <c r="CM502" s="188"/>
      <c r="CN502" s="188"/>
      <c r="CO502" s="188"/>
      <c r="CP502" s="188"/>
    </row>
    <row r="503" spans="1:106" s="14" customFormat="1" ht="42.6" customHeight="1">
      <c r="A503" s="194"/>
      <c r="B503" s="190"/>
      <c r="C503" s="190"/>
      <c r="D503" s="190"/>
      <c r="E503" s="196"/>
      <c r="F503" s="189"/>
      <c r="G503" s="190"/>
      <c r="H503" s="190"/>
      <c r="I503" s="190"/>
      <c r="J503" s="190"/>
      <c r="K503" s="190"/>
      <c r="L503" s="190"/>
      <c r="M503" s="190"/>
      <c r="N503" s="190"/>
      <c r="O503" s="190"/>
      <c r="P503" s="190"/>
      <c r="Q503" s="190"/>
      <c r="R503" s="190"/>
      <c r="S503" s="190"/>
      <c r="T503" s="190"/>
      <c r="U503" s="190"/>
      <c r="V503" s="190"/>
      <c r="W503" s="190"/>
      <c r="X503" s="196"/>
      <c r="Y503" s="189"/>
      <c r="Z503" s="190"/>
      <c r="AA503" s="190"/>
      <c r="AB503" s="190"/>
      <c r="AC503" s="190"/>
      <c r="AD503" s="190"/>
      <c r="AE503" s="196"/>
      <c r="AF503" s="189"/>
      <c r="AG503" s="190"/>
      <c r="AH503" s="190"/>
      <c r="AI503" s="190"/>
      <c r="AJ503" s="190"/>
      <c r="AK503" s="190"/>
      <c r="AL503" s="196"/>
      <c r="AM503" s="192" t="s">
        <v>130</v>
      </c>
      <c r="AN503" s="192"/>
      <c r="AO503" s="192"/>
      <c r="AP503" s="192"/>
      <c r="AQ503" s="192"/>
      <c r="AR503" s="192"/>
      <c r="AS503" s="192"/>
      <c r="AT503" s="192" t="s">
        <v>131</v>
      </c>
      <c r="AU503" s="192"/>
      <c r="AV503" s="192"/>
      <c r="AW503" s="192"/>
      <c r="AX503" s="192"/>
      <c r="AY503" s="192"/>
      <c r="AZ503" s="192"/>
      <c r="BA503" s="189"/>
      <c r="BB503" s="190"/>
      <c r="BC503" s="190"/>
      <c r="BD503" s="190"/>
      <c r="BE503" s="190"/>
      <c r="BF503" s="190"/>
      <c r="BG503" s="196"/>
      <c r="BH503" s="189"/>
      <c r="BI503" s="190"/>
      <c r="BJ503" s="190"/>
      <c r="BK503" s="190"/>
      <c r="BL503" s="190"/>
      <c r="BM503" s="190"/>
      <c r="BN503" s="196"/>
      <c r="BO503" s="189"/>
      <c r="BP503" s="190"/>
      <c r="BQ503" s="190"/>
      <c r="BR503" s="190"/>
      <c r="BS503" s="190"/>
      <c r="BT503" s="190"/>
      <c r="BU503" s="196"/>
      <c r="BV503" s="192" t="s">
        <v>130</v>
      </c>
      <c r="BW503" s="192"/>
      <c r="BX503" s="192"/>
      <c r="BY503" s="192"/>
      <c r="BZ503" s="192"/>
      <c r="CA503" s="192"/>
      <c r="CB503" s="192"/>
      <c r="CC503" s="192" t="s">
        <v>131</v>
      </c>
      <c r="CD503" s="192"/>
      <c r="CE503" s="192"/>
      <c r="CF503" s="192"/>
      <c r="CG503" s="192"/>
      <c r="CH503" s="192"/>
      <c r="CI503" s="192"/>
      <c r="CJ503" s="189"/>
      <c r="CK503" s="190"/>
      <c r="CL503" s="190"/>
      <c r="CM503" s="190"/>
      <c r="CN503" s="190"/>
      <c r="CO503" s="190"/>
      <c r="CP503" s="191"/>
    </row>
    <row r="504" spans="1:106" ht="12.75" customHeight="1">
      <c r="A504" s="70">
        <v>1</v>
      </c>
      <c r="B504" s="70"/>
      <c r="C504" s="70"/>
      <c r="D504" s="70"/>
      <c r="E504" s="70"/>
      <c r="F504" s="70">
        <v>2</v>
      </c>
      <c r="G504" s="70"/>
      <c r="H504" s="70"/>
      <c r="I504" s="70"/>
      <c r="J504" s="70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>
        <v>3</v>
      </c>
      <c r="Z504" s="70"/>
      <c r="AA504" s="70"/>
      <c r="AB504" s="70"/>
      <c r="AC504" s="70"/>
      <c r="AD504" s="70"/>
      <c r="AE504" s="70"/>
      <c r="AF504" s="70">
        <v>4</v>
      </c>
      <c r="AG504" s="70"/>
      <c r="AH504" s="70"/>
      <c r="AI504" s="70"/>
      <c r="AJ504" s="70"/>
      <c r="AK504" s="70"/>
      <c r="AL504" s="70"/>
      <c r="AM504" s="70">
        <v>5</v>
      </c>
      <c r="AN504" s="70"/>
      <c r="AO504" s="70"/>
      <c r="AP504" s="70"/>
      <c r="AQ504" s="70"/>
      <c r="AR504" s="70"/>
      <c r="AS504" s="70"/>
      <c r="AT504" s="70">
        <v>6</v>
      </c>
      <c r="AU504" s="70"/>
      <c r="AV504" s="70"/>
      <c r="AW504" s="70"/>
      <c r="AX504" s="70"/>
      <c r="AY504" s="70"/>
      <c r="AZ504" s="70"/>
      <c r="BA504" s="70">
        <v>7</v>
      </c>
      <c r="BB504" s="70"/>
      <c r="BC504" s="70"/>
      <c r="BD504" s="70"/>
      <c r="BE504" s="70"/>
      <c r="BF504" s="70"/>
      <c r="BG504" s="70"/>
      <c r="BH504" s="70">
        <v>8</v>
      </c>
      <c r="BI504" s="70"/>
      <c r="BJ504" s="70"/>
      <c r="BK504" s="70"/>
      <c r="BL504" s="70"/>
      <c r="BM504" s="70"/>
      <c r="BN504" s="70"/>
      <c r="BO504" s="70">
        <v>9</v>
      </c>
      <c r="BP504" s="70"/>
      <c r="BQ504" s="70"/>
      <c r="BR504" s="70"/>
      <c r="BS504" s="70"/>
      <c r="BT504" s="70"/>
      <c r="BU504" s="70"/>
      <c r="BV504" s="70">
        <v>10</v>
      </c>
      <c r="BW504" s="70"/>
      <c r="BX504" s="70"/>
      <c r="BY504" s="70"/>
      <c r="BZ504" s="70"/>
      <c r="CA504" s="70"/>
      <c r="CB504" s="70"/>
      <c r="CC504" s="70">
        <v>11</v>
      </c>
      <c r="CD504" s="70"/>
      <c r="CE504" s="70"/>
      <c r="CF504" s="70"/>
      <c r="CG504" s="70"/>
      <c r="CH504" s="70"/>
      <c r="CI504" s="70"/>
      <c r="CJ504" s="70">
        <v>12</v>
      </c>
      <c r="CK504" s="70"/>
      <c r="CL504" s="70"/>
      <c r="CM504" s="70"/>
      <c r="CN504" s="70"/>
      <c r="CO504" s="70"/>
      <c r="CP504" s="70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</row>
    <row r="505" spans="1:106" s="6" customFormat="1" ht="21.75" customHeight="1">
      <c r="A505" s="183">
        <v>2610</v>
      </c>
      <c r="B505" s="183"/>
      <c r="C505" s="183"/>
      <c r="D505" s="183"/>
      <c r="E505" s="183"/>
      <c r="F505" s="184" t="s">
        <v>40</v>
      </c>
      <c r="G505" s="184"/>
      <c r="H505" s="184"/>
      <c r="I505" s="184"/>
      <c r="J505" s="184"/>
      <c r="K505" s="184"/>
      <c r="L505" s="184"/>
      <c r="M505" s="184"/>
      <c r="N505" s="184"/>
      <c r="O505" s="184"/>
      <c r="P505" s="184"/>
      <c r="Q505" s="184"/>
      <c r="R505" s="184"/>
      <c r="S505" s="184"/>
      <c r="T505" s="184"/>
      <c r="U505" s="184"/>
      <c r="V505" s="184"/>
      <c r="W505" s="184"/>
      <c r="X505" s="184"/>
      <c r="Y505" s="185">
        <f>AV74</f>
        <v>79567346</v>
      </c>
      <c r="Z505" s="185"/>
      <c r="AA505" s="185"/>
      <c r="AB505" s="185"/>
      <c r="AC505" s="185"/>
      <c r="AD505" s="185"/>
      <c r="AE505" s="185"/>
      <c r="AF505" s="186"/>
      <c r="AG505" s="186"/>
      <c r="AH505" s="186"/>
      <c r="AI505" s="186"/>
      <c r="AJ505" s="186"/>
      <c r="AK505" s="186"/>
      <c r="AL505" s="186"/>
      <c r="AM505" s="186"/>
      <c r="AN505" s="186"/>
      <c r="AO505" s="186"/>
      <c r="AP505" s="186"/>
      <c r="AQ505" s="186"/>
      <c r="AR505" s="186"/>
      <c r="AS505" s="186"/>
      <c r="AT505" s="186"/>
      <c r="AU505" s="186"/>
      <c r="AV505" s="186"/>
      <c r="AW505" s="186"/>
      <c r="AX505" s="186"/>
      <c r="AY505" s="186"/>
      <c r="AZ505" s="186"/>
      <c r="BA505" s="185">
        <f>Y505-AM505</f>
        <v>79567346</v>
      </c>
      <c r="BB505" s="185"/>
      <c r="BC505" s="185"/>
      <c r="BD505" s="185"/>
      <c r="BE505" s="185"/>
      <c r="BF505" s="185"/>
      <c r="BG505" s="185"/>
      <c r="BH505" s="185">
        <f>BV74</f>
        <v>106510427</v>
      </c>
      <c r="BI505" s="185"/>
      <c r="BJ505" s="185"/>
      <c r="BK505" s="185"/>
      <c r="BL505" s="185"/>
      <c r="BM505" s="185"/>
      <c r="BN505" s="185"/>
      <c r="BO505" s="187"/>
      <c r="BP505" s="187"/>
      <c r="BQ505" s="187"/>
      <c r="BR505" s="187"/>
      <c r="BS505" s="187"/>
      <c r="BT505" s="187"/>
      <c r="BU505" s="187"/>
      <c r="BV505" s="187"/>
      <c r="BW505" s="187"/>
      <c r="BX505" s="187"/>
      <c r="BY505" s="187"/>
      <c r="BZ505" s="187"/>
      <c r="CA505" s="187"/>
      <c r="CB505" s="187"/>
      <c r="CC505" s="187"/>
      <c r="CD505" s="187"/>
      <c r="CE505" s="187"/>
      <c r="CF505" s="187"/>
      <c r="CG505" s="187"/>
      <c r="CH505" s="187"/>
      <c r="CI505" s="187"/>
      <c r="CJ505" s="185">
        <f>BH505</f>
        <v>106510427</v>
      </c>
      <c r="CK505" s="185"/>
      <c r="CL505" s="185"/>
      <c r="CM505" s="185"/>
      <c r="CN505" s="185"/>
      <c r="CO505" s="185"/>
      <c r="CP505" s="185"/>
    </row>
    <row r="506" spans="1:106" s="6" customFormat="1" ht="12.75" customHeight="1">
      <c r="A506" s="164"/>
      <c r="B506" s="164"/>
      <c r="C506" s="164"/>
      <c r="D506" s="164"/>
      <c r="E506" s="164"/>
      <c r="F506" s="169" t="s">
        <v>37</v>
      </c>
      <c r="G506" s="169"/>
      <c r="H506" s="169"/>
      <c r="I506" s="169"/>
      <c r="J506" s="169"/>
      <c r="K506" s="169"/>
      <c r="L506" s="169"/>
      <c r="M506" s="169"/>
      <c r="N506" s="169"/>
      <c r="O506" s="169"/>
      <c r="P506" s="169"/>
      <c r="Q506" s="169"/>
      <c r="R506" s="169"/>
      <c r="S506" s="169"/>
      <c r="T506" s="169"/>
      <c r="U506" s="169"/>
      <c r="V506" s="169"/>
      <c r="W506" s="169"/>
      <c r="X506" s="169"/>
      <c r="Y506" s="134">
        <f>Y505</f>
        <v>79567346</v>
      </c>
      <c r="Z506" s="134"/>
      <c r="AA506" s="134"/>
      <c r="AB506" s="134"/>
      <c r="AC506" s="134"/>
      <c r="AD506" s="134"/>
      <c r="AE506" s="134"/>
      <c r="AF506" s="164"/>
      <c r="AG506" s="164"/>
      <c r="AH506" s="164"/>
      <c r="AI506" s="164"/>
      <c r="AJ506" s="164"/>
      <c r="AK506" s="164"/>
      <c r="AL506" s="164"/>
      <c r="AM506" s="164"/>
      <c r="AN506" s="164"/>
      <c r="AO506" s="164"/>
      <c r="AP506" s="164"/>
      <c r="AQ506" s="164"/>
      <c r="AR506" s="164"/>
      <c r="AS506" s="164"/>
      <c r="AT506" s="164"/>
      <c r="AU506" s="164"/>
      <c r="AV506" s="164"/>
      <c r="AW506" s="164"/>
      <c r="AX506" s="164"/>
      <c r="AY506" s="164"/>
      <c r="AZ506" s="164"/>
      <c r="BA506" s="134">
        <f>SUM(BA505)</f>
        <v>79567346</v>
      </c>
      <c r="BB506" s="134"/>
      <c r="BC506" s="134"/>
      <c r="BD506" s="134"/>
      <c r="BE506" s="134"/>
      <c r="BF506" s="134"/>
      <c r="BG506" s="134"/>
      <c r="BH506" s="134">
        <f>SUM(BH505)</f>
        <v>106510427</v>
      </c>
      <c r="BI506" s="134"/>
      <c r="BJ506" s="134"/>
      <c r="BK506" s="134"/>
      <c r="BL506" s="134"/>
      <c r="BM506" s="134"/>
      <c r="BN506" s="134"/>
      <c r="BO506" s="164"/>
      <c r="BP506" s="164"/>
      <c r="BQ506" s="164"/>
      <c r="BR506" s="164"/>
      <c r="BS506" s="164"/>
      <c r="BT506" s="164"/>
      <c r="BU506" s="164"/>
      <c r="BV506" s="164"/>
      <c r="BW506" s="164"/>
      <c r="BX506" s="164"/>
      <c r="BY506" s="164"/>
      <c r="BZ506" s="164"/>
      <c r="CA506" s="164"/>
      <c r="CB506" s="164"/>
      <c r="CC506" s="164"/>
      <c r="CD506" s="164"/>
      <c r="CE506" s="164"/>
      <c r="CF506" s="164"/>
      <c r="CG506" s="164"/>
      <c r="CH506" s="164"/>
      <c r="CI506" s="164"/>
      <c r="CJ506" s="182">
        <f>BH506</f>
        <v>106510427</v>
      </c>
      <c r="CK506" s="182"/>
      <c r="CL506" s="182"/>
      <c r="CM506" s="182"/>
      <c r="CN506" s="182"/>
      <c r="CO506" s="182"/>
      <c r="CP506" s="182"/>
    </row>
    <row r="507" spans="1:106" ht="7.5" customHeight="1"/>
    <row r="508" spans="1:106" ht="12.75" customHeight="1">
      <c r="A508" s="2"/>
      <c r="B508" s="135" t="s">
        <v>217</v>
      </c>
      <c r="C508" s="135"/>
      <c r="D508" s="135"/>
      <c r="E508" s="135"/>
      <c r="F508" s="135"/>
      <c r="G508" s="135"/>
      <c r="H508" s="135"/>
      <c r="I508" s="135"/>
      <c r="J508" s="135"/>
      <c r="K508" s="135"/>
      <c r="L508" s="135"/>
      <c r="M508" s="135"/>
      <c r="N508" s="135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 s="135"/>
      <c r="AC508" s="135"/>
      <c r="AD508" s="135"/>
      <c r="AE508" s="135"/>
      <c r="AF508" s="135"/>
      <c r="AG508" s="135"/>
      <c r="AH508" s="135"/>
      <c r="AI508" s="135"/>
      <c r="AJ508" s="135"/>
      <c r="AK508" s="135"/>
      <c r="AL508" s="135"/>
      <c r="AM508" s="135"/>
      <c r="AN508" s="135"/>
      <c r="AO508" s="135"/>
      <c r="AP508" s="135"/>
      <c r="AQ508" s="135"/>
      <c r="AR508" s="135"/>
      <c r="AS508" s="135"/>
      <c r="AT508" s="135"/>
      <c r="AU508" s="135"/>
      <c r="AV508" s="135"/>
      <c r="AW508" s="135"/>
      <c r="AX508" s="135"/>
      <c r="AY508" s="135"/>
      <c r="AZ508" s="135"/>
      <c r="BA508" s="135"/>
      <c r="BB508" s="135"/>
      <c r="BC508" s="135"/>
      <c r="BD508" s="135"/>
      <c r="BE508" s="135"/>
      <c r="BF508" s="135"/>
      <c r="BG508" s="135"/>
      <c r="BH508" s="135"/>
      <c r="BI508" s="135"/>
      <c r="BJ508" s="135"/>
      <c r="BK508" s="135"/>
      <c r="BL508" s="135"/>
      <c r="BM508" s="135"/>
      <c r="BN508" s="135"/>
      <c r="BO508" s="135"/>
      <c r="BP508" s="135"/>
      <c r="BQ508" s="135"/>
      <c r="BR508" s="135"/>
      <c r="BS508" s="135"/>
      <c r="BT508" s="135"/>
      <c r="BU508" s="135"/>
      <c r="BV508" s="135"/>
      <c r="BW508" s="135"/>
      <c r="BX508" s="135"/>
      <c r="BY508" s="135"/>
      <c r="BZ508" s="135"/>
      <c r="CA508" s="135"/>
      <c r="CB508" s="135"/>
      <c r="CC508" s="135"/>
      <c r="CD508" s="135"/>
      <c r="CE508" s="135"/>
      <c r="CF508" s="135"/>
      <c r="CG508" s="135"/>
      <c r="CH508" s="135"/>
      <c r="CI508" s="135"/>
      <c r="CJ508" s="135"/>
      <c r="CK508" s="135"/>
      <c r="CL508" s="135"/>
      <c r="CM508" s="135"/>
      <c r="CN508" s="135"/>
      <c r="CO508" s="135"/>
      <c r="CP508" s="135"/>
      <c r="CQ508" s="135"/>
      <c r="CR508" s="135"/>
      <c r="CS508" s="135"/>
      <c r="CT508" s="135"/>
      <c r="CU508" s="135"/>
      <c r="CV508" s="135"/>
      <c r="CW508" s="135"/>
      <c r="CX508" s="135"/>
      <c r="CY508" s="135"/>
      <c r="CZ508" s="135"/>
      <c r="DA508" s="135"/>
      <c r="DB508" s="2"/>
    </row>
    <row r="509" spans="1:106" ht="3" customHeight="1" thickBo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178" t="s">
        <v>22</v>
      </c>
      <c r="CS509" s="178"/>
      <c r="CT509" s="178"/>
      <c r="CU509" s="178"/>
      <c r="CV509" s="178"/>
      <c r="CW509" s="2"/>
      <c r="CX509" s="2"/>
      <c r="CY509" s="2"/>
      <c r="CZ509" s="2"/>
      <c r="DA509" s="2"/>
      <c r="DB509" s="2"/>
    </row>
    <row r="510" spans="1:106" s="19" customFormat="1" ht="63" customHeight="1" thickBot="1">
      <c r="A510" s="179" t="s">
        <v>122</v>
      </c>
      <c r="B510" s="179"/>
      <c r="C510" s="179"/>
      <c r="D510" s="179"/>
      <c r="E510" s="179"/>
      <c r="F510" s="180" t="s">
        <v>24</v>
      </c>
      <c r="G510" s="180"/>
      <c r="H510" s="180"/>
      <c r="I510" s="180"/>
      <c r="J510" s="180"/>
      <c r="K510" s="180"/>
      <c r="L510" s="180"/>
      <c r="M510" s="180"/>
      <c r="N510" s="180"/>
      <c r="O510" s="180"/>
      <c r="P510" s="180"/>
      <c r="Q510" s="180"/>
      <c r="R510" s="180"/>
      <c r="S510" s="180"/>
      <c r="T510" s="180"/>
      <c r="U510" s="180"/>
      <c r="V510" s="180"/>
      <c r="W510" s="180"/>
      <c r="X510" s="180"/>
      <c r="Y510" s="181" t="s">
        <v>123</v>
      </c>
      <c r="Z510" s="181"/>
      <c r="AA510" s="181"/>
      <c r="AB510" s="181"/>
      <c r="AC510" s="181"/>
      <c r="AD510" s="181"/>
      <c r="AE510" s="181"/>
      <c r="AF510" s="181" t="s">
        <v>124</v>
      </c>
      <c r="AG510" s="181"/>
      <c r="AH510" s="181"/>
      <c r="AI510" s="181"/>
      <c r="AJ510" s="181"/>
      <c r="AK510" s="181"/>
      <c r="AL510" s="181"/>
      <c r="AM510" s="181" t="s">
        <v>181</v>
      </c>
      <c r="AN510" s="181"/>
      <c r="AO510" s="181"/>
      <c r="AP510" s="181"/>
      <c r="AQ510" s="181"/>
      <c r="AR510" s="181"/>
      <c r="AS510" s="181"/>
      <c r="AT510" s="181" t="s">
        <v>182</v>
      </c>
      <c r="AU510" s="181"/>
      <c r="AV510" s="181"/>
      <c r="AW510" s="181"/>
      <c r="AX510" s="181"/>
      <c r="AY510" s="181"/>
      <c r="AZ510" s="181"/>
      <c r="BA510" s="181" t="s">
        <v>183</v>
      </c>
      <c r="BB510" s="181"/>
      <c r="BC510" s="181"/>
      <c r="BD510" s="181"/>
      <c r="BE510" s="181"/>
      <c r="BF510" s="181"/>
      <c r="BG510" s="181"/>
      <c r="BH510" s="180" t="s">
        <v>139</v>
      </c>
      <c r="BI510" s="180"/>
      <c r="BJ510" s="180"/>
      <c r="BK510" s="180"/>
      <c r="BL510" s="180"/>
      <c r="BM510" s="180"/>
      <c r="BN510" s="180"/>
      <c r="BO510" s="180"/>
      <c r="BP510" s="180"/>
      <c r="BQ510" s="180"/>
      <c r="BR510" s="180"/>
      <c r="BS510" s="180"/>
      <c r="BT510" s="180"/>
      <c r="BU510" s="180"/>
      <c r="BV510" s="180"/>
      <c r="BW510" s="173" t="s">
        <v>140</v>
      </c>
      <c r="BX510" s="173"/>
      <c r="BY510" s="173"/>
      <c r="BZ510" s="173"/>
      <c r="CA510" s="173"/>
      <c r="CB510" s="173"/>
      <c r="CC510" s="173"/>
      <c r="CD510" s="173"/>
      <c r="CE510" s="173"/>
      <c r="CF510" s="173"/>
      <c r="CG510" s="173"/>
      <c r="CH510" s="173"/>
      <c r="CI510" s="173"/>
      <c r="CJ510" s="173"/>
      <c r="CK510" s="173"/>
      <c r="CL510" s="173"/>
      <c r="CM510" s="173"/>
      <c r="CN510" s="173"/>
      <c r="CO510" s="173"/>
      <c r="CP510" s="173"/>
      <c r="CQ510" s="173"/>
      <c r="CR510" s="173"/>
      <c r="CS510" s="173"/>
      <c r="CT510" s="173"/>
      <c r="CU510" s="173"/>
      <c r="CV510" s="173"/>
      <c r="CW510" s="173"/>
    </row>
    <row r="511" spans="1:106" s="19" customFormat="1" ht="12.75" customHeight="1" thickBot="1">
      <c r="A511" s="174">
        <v>1</v>
      </c>
      <c r="B511" s="174"/>
      <c r="C511" s="174"/>
      <c r="D511" s="174"/>
      <c r="E511" s="174"/>
      <c r="F511" s="175">
        <v>2</v>
      </c>
      <c r="G511" s="175"/>
      <c r="H511" s="175"/>
      <c r="I511" s="175"/>
      <c r="J511" s="175"/>
      <c r="K511" s="175"/>
      <c r="L511" s="175"/>
      <c r="M511" s="175"/>
      <c r="N511" s="175"/>
      <c r="O511" s="175"/>
      <c r="P511" s="175"/>
      <c r="Q511" s="175"/>
      <c r="R511" s="175"/>
      <c r="S511" s="175"/>
      <c r="T511" s="175"/>
      <c r="U511" s="175"/>
      <c r="V511" s="175"/>
      <c r="W511" s="175"/>
      <c r="X511" s="175"/>
      <c r="Y511" s="176">
        <v>3</v>
      </c>
      <c r="Z511" s="176"/>
      <c r="AA511" s="176"/>
      <c r="AB511" s="176"/>
      <c r="AC511" s="176"/>
      <c r="AD511" s="176"/>
      <c r="AE511" s="176"/>
      <c r="AF511" s="176">
        <v>4</v>
      </c>
      <c r="AG511" s="176"/>
      <c r="AH511" s="176"/>
      <c r="AI511" s="176"/>
      <c r="AJ511" s="176"/>
      <c r="AK511" s="176"/>
      <c r="AL511" s="176"/>
      <c r="AM511" s="176">
        <v>5</v>
      </c>
      <c r="AN511" s="176"/>
      <c r="AO511" s="176"/>
      <c r="AP511" s="176"/>
      <c r="AQ511" s="176"/>
      <c r="AR511" s="176"/>
      <c r="AS511" s="176"/>
      <c r="AT511" s="176">
        <v>6</v>
      </c>
      <c r="AU511" s="176"/>
      <c r="AV511" s="176"/>
      <c r="AW511" s="176"/>
      <c r="AX511" s="176"/>
      <c r="AY511" s="176"/>
      <c r="AZ511" s="176"/>
      <c r="BA511" s="176">
        <v>7</v>
      </c>
      <c r="BB511" s="176"/>
      <c r="BC511" s="176"/>
      <c r="BD511" s="176"/>
      <c r="BE511" s="176"/>
      <c r="BF511" s="176"/>
      <c r="BG511" s="176"/>
      <c r="BH511" s="175">
        <v>9</v>
      </c>
      <c r="BI511" s="175"/>
      <c r="BJ511" s="175"/>
      <c r="BK511" s="175"/>
      <c r="BL511" s="175"/>
      <c r="BM511" s="175"/>
      <c r="BN511" s="175"/>
      <c r="BO511" s="175"/>
      <c r="BP511" s="175"/>
      <c r="BQ511" s="175"/>
      <c r="BR511" s="175"/>
      <c r="BS511" s="175"/>
      <c r="BT511" s="175"/>
      <c r="BU511" s="175"/>
      <c r="BV511" s="175"/>
      <c r="BW511" s="177">
        <v>10</v>
      </c>
      <c r="BX511" s="177"/>
      <c r="BY511" s="177"/>
      <c r="BZ511" s="177"/>
      <c r="CA511" s="177"/>
      <c r="CB511" s="177"/>
      <c r="CC511" s="177"/>
      <c r="CD511" s="177"/>
      <c r="CE511" s="177"/>
      <c r="CF511" s="177"/>
      <c r="CG511" s="177"/>
      <c r="CH511" s="177"/>
      <c r="CI511" s="177"/>
      <c r="CJ511" s="177"/>
      <c r="CK511" s="177"/>
      <c r="CL511" s="177"/>
      <c r="CM511" s="177"/>
      <c r="CN511" s="177"/>
      <c r="CO511" s="177"/>
      <c r="CP511" s="177"/>
      <c r="CQ511" s="177"/>
      <c r="CR511" s="177"/>
      <c r="CS511" s="177"/>
      <c r="CT511" s="177"/>
      <c r="CU511" s="177"/>
      <c r="CV511" s="177"/>
      <c r="CW511" s="177"/>
    </row>
    <row r="512" spans="1:106" ht="21.75" customHeight="1">
      <c r="A512" s="172">
        <v>2610</v>
      </c>
      <c r="B512" s="172"/>
      <c r="C512" s="172"/>
      <c r="D512" s="172"/>
      <c r="E512" s="172"/>
      <c r="F512" s="76" t="s">
        <v>40</v>
      </c>
      <c r="G512" s="76"/>
      <c r="H512" s="76"/>
      <c r="I512" s="76"/>
      <c r="J512" s="76"/>
      <c r="K512" s="76"/>
      <c r="L512" s="76"/>
      <c r="M512" s="76"/>
      <c r="N512" s="76"/>
      <c r="O512" s="76"/>
      <c r="P512" s="76"/>
      <c r="Q512" s="76"/>
      <c r="R512" s="76"/>
      <c r="S512" s="76"/>
      <c r="T512" s="76"/>
      <c r="U512" s="76"/>
      <c r="V512" s="76"/>
      <c r="W512" s="76"/>
      <c r="X512" s="76"/>
      <c r="Y512" s="170">
        <v>78173080</v>
      </c>
      <c r="Z512" s="170"/>
      <c r="AA512" s="170"/>
      <c r="AB512" s="170"/>
      <c r="AC512" s="170"/>
      <c r="AD512" s="170"/>
      <c r="AE512" s="170"/>
      <c r="AF512" s="170">
        <v>78173046</v>
      </c>
      <c r="AG512" s="170"/>
      <c r="AH512" s="170"/>
      <c r="AI512" s="170"/>
      <c r="AJ512" s="170"/>
      <c r="AK512" s="170"/>
      <c r="AL512" s="170"/>
      <c r="AM512" s="171"/>
      <c r="AN512" s="171"/>
      <c r="AO512" s="171"/>
      <c r="AP512" s="171"/>
      <c r="AQ512" s="171"/>
      <c r="AR512" s="171"/>
      <c r="AS512" s="171"/>
      <c r="AT512" s="171"/>
      <c r="AU512" s="171"/>
      <c r="AV512" s="171"/>
      <c r="AW512" s="171"/>
      <c r="AX512" s="171"/>
      <c r="AY512" s="171"/>
      <c r="AZ512" s="171"/>
      <c r="BA512" s="171"/>
      <c r="BB512" s="171"/>
      <c r="BC512" s="171"/>
      <c r="BD512" s="171"/>
      <c r="BE512" s="171"/>
      <c r="BF512" s="171"/>
      <c r="BG512" s="171"/>
      <c r="BH512" s="76"/>
      <c r="BI512" s="76"/>
      <c r="BJ512" s="76"/>
      <c r="BK512" s="76"/>
      <c r="BL512" s="76"/>
      <c r="BM512" s="76"/>
      <c r="BN512" s="76"/>
      <c r="BO512" s="76"/>
      <c r="BP512" s="76"/>
      <c r="BQ512" s="76"/>
      <c r="BR512" s="76"/>
      <c r="BS512" s="76"/>
      <c r="BT512" s="76"/>
      <c r="BU512" s="76"/>
      <c r="BV512" s="76"/>
      <c r="BW512" s="76"/>
      <c r="BX512" s="76"/>
      <c r="BY512" s="76"/>
      <c r="BZ512" s="76"/>
      <c r="CA512" s="76"/>
      <c r="CB512" s="76"/>
      <c r="CC512" s="76"/>
      <c r="CD512" s="76"/>
      <c r="CE512" s="76"/>
      <c r="CF512" s="76"/>
      <c r="CG512" s="76"/>
      <c r="CH512" s="76"/>
      <c r="CI512" s="76"/>
      <c r="CJ512" s="76"/>
      <c r="CK512" s="76"/>
      <c r="CL512" s="76"/>
      <c r="CM512" s="76"/>
      <c r="CN512" s="76"/>
      <c r="CO512" s="76"/>
      <c r="CP512" s="76"/>
      <c r="CQ512" s="76"/>
      <c r="CR512" s="76"/>
      <c r="CS512" s="76"/>
      <c r="CT512" s="76"/>
      <c r="CU512" s="76"/>
      <c r="CV512" s="76"/>
      <c r="CW512" s="76"/>
      <c r="CX512" s="2"/>
      <c r="CY512" s="2"/>
      <c r="CZ512" s="2"/>
      <c r="DA512" s="2"/>
      <c r="DB512" s="2"/>
    </row>
    <row r="513" spans="1:106" ht="12.75" customHeight="1">
      <c r="A513" s="164"/>
      <c r="B513" s="164"/>
      <c r="C513" s="164"/>
      <c r="D513" s="164"/>
      <c r="E513" s="164"/>
      <c r="F513" s="169" t="s">
        <v>37</v>
      </c>
      <c r="G513" s="169"/>
      <c r="H513" s="169"/>
      <c r="I513" s="169"/>
      <c r="J513" s="169"/>
      <c r="K513" s="169"/>
      <c r="L513" s="169"/>
      <c r="M513" s="169"/>
      <c r="N513" s="169"/>
      <c r="O513" s="169"/>
      <c r="P513" s="169"/>
      <c r="Q513" s="169"/>
      <c r="R513" s="169"/>
      <c r="S513" s="169"/>
      <c r="T513" s="169"/>
      <c r="U513" s="169"/>
      <c r="V513" s="169"/>
      <c r="W513" s="169"/>
      <c r="X513" s="169"/>
      <c r="Y513" s="170">
        <f>SUM(Y512)</f>
        <v>78173080</v>
      </c>
      <c r="Z513" s="170"/>
      <c r="AA513" s="170"/>
      <c r="AB513" s="170"/>
      <c r="AC513" s="170"/>
      <c r="AD513" s="170"/>
      <c r="AE513" s="170"/>
      <c r="AF513" s="170">
        <f>SUM(AF512)</f>
        <v>78173046</v>
      </c>
      <c r="AG513" s="170"/>
      <c r="AH513" s="170"/>
      <c r="AI513" s="170"/>
      <c r="AJ513" s="170"/>
      <c r="AK513" s="170"/>
      <c r="AL513" s="170"/>
      <c r="AM513" s="171"/>
      <c r="AN513" s="171"/>
      <c r="AO513" s="171"/>
      <c r="AP513" s="171"/>
      <c r="AQ513" s="171"/>
      <c r="AR513" s="171"/>
      <c r="AS513" s="171"/>
      <c r="AT513" s="171"/>
      <c r="AU513" s="171"/>
      <c r="AV513" s="171"/>
      <c r="AW513" s="171"/>
      <c r="AX513" s="171"/>
      <c r="AY513" s="171"/>
      <c r="AZ513" s="171"/>
      <c r="BA513" s="171"/>
      <c r="BB513" s="171"/>
      <c r="BC513" s="171"/>
      <c r="BD513" s="171"/>
      <c r="BE513" s="171"/>
      <c r="BF513" s="171"/>
      <c r="BG513" s="171"/>
      <c r="BH513" s="76"/>
      <c r="BI513" s="76"/>
      <c r="BJ513" s="76"/>
      <c r="BK513" s="76"/>
      <c r="BL513" s="76"/>
      <c r="BM513" s="76"/>
      <c r="BN513" s="76"/>
      <c r="BO513" s="76"/>
      <c r="BP513" s="76"/>
      <c r="BQ513" s="76"/>
      <c r="BR513" s="76"/>
      <c r="BS513" s="76"/>
      <c r="BT513" s="76"/>
      <c r="BU513" s="76"/>
      <c r="BV513" s="76"/>
      <c r="BW513" s="76"/>
      <c r="BX513" s="76"/>
      <c r="BY513" s="76"/>
      <c r="BZ513" s="76"/>
      <c r="CA513" s="76"/>
      <c r="CB513" s="76"/>
      <c r="CC513" s="76"/>
      <c r="CD513" s="76"/>
      <c r="CE513" s="76"/>
      <c r="CF513" s="76"/>
      <c r="CG513" s="76"/>
      <c r="CH513" s="76"/>
      <c r="CI513" s="76"/>
      <c r="CJ513" s="76"/>
      <c r="CK513" s="76"/>
      <c r="CL513" s="76"/>
      <c r="CM513" s="76"/>
      <c r="CN513" s="76"/>
      <c r="CO513" s="76"/>
      <c r="CP513" s="76"/>
      <c r="CQ513" s="76"/>
      <c r="CR513" s="76"/>
      <c r="CS513" s="76"/>
      <c r="CT513" s="76"/>
      <c r="CU513" s="76"/>
      <c r="CV513" s="76"/>
      <c r="CW513" s="76"/>
      <c r="CX513" s="2"/>
      <c r="CY513" s="2"/>
      <c r="CZ513" s="2"/>
      <c r="DA513" s="2"/>
      <c r="DB513" s="2"/>
    </row>
    <row r="515" spans="1:106" ht="12.75" customHeight="1">
      <c r="A515" s="2"/>
      <c r="B515" s="135" t="s">
        <v>218</v>
      </c>
      <c r="C515" s="135"/>
      <c r="D515" s="135"/>
      <c r="E515" s="135"/>
      <c r="F515" s="135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 s="135"/>
      <c r="AC515" s="135"/>
      <c r="AD515" s="135"/>
      <c r="AE515" s="135"/>
      <c r="AF515" s="135"/>
      <c r="AG515" s="135"/>
      <c r="AH515" s="135"/>
      <c r="AI515" s="135"/>
      <c r="AJ515" s="135"/>
      <c r="AK515" s="135"/>
      <c r="AL515" s="135"/>
      <c r="AM515" s="135"/>
      <c r="AN515" s="135"/>
      <c r="AO515" s="135"/>
      <c r="AP515" s="135"/>
      <c r="AQ515" s="135"/>
      <c r="AR515" s="135"/>
      <c r="AS515" s="135"/>
      <c r="AT515" s="135"/>
      <c r="AU515" s="135"/>
      <c r="AV515" s="135"/>
      <c r="AW515" s="135"/>
      <c r="AX515" s="135"/>
      <c r="AY515" s="135"/>
      <c r="AZ515" s="135"/>
      <c r="BA515" s="135"/>
      <c r="BB515" s="135"/>
      <c r="BC515" s="135"/>
      <c r="BD515" s="135"/>
      <c r="BE515" s="135"/>
      <c r="BF515" s="135"/>
      <c r="BG515" s="135"/>
      <c r="BH515" s="135"/>
      <c r="BI515" s="135"/>
      <c r="BJ515" s="135"/>
      <c r="BK515" s="135"/>
      <c r="BL515" s="135"/>
      <c r="BM515" s="135"/>
      <c r="BN515" s="135"/>
      <c r="BO515" s="135"/>
      <c r="BP515" s="135"/>
      <c r="BQ515" s="135"/>
      <c r="BR515" s="135"/>
      <c r="BS515" s="135"/>
      <c r="BT515" s="135"/>
      <c r="BU515" s="135"/>
      <c r="BV515" s="135"/>
      <c r="BW515" s="135"/>
      <c r="BX515" s="135"/>
      <c r="BY515" s="135"/>
      <c r="BZ515" s="135"/>
      <c r="CA515" s="135"/>
      <c r="CB515" s="135"/>
      <c r="CC515" s="135"/>
      <c r="CD515" s="135"/>
      <c r="CE515" s="135"/>
      <c r="CF515" s="135"/>
      <c r="CG515" s="135"/>
      <c r="CH515" s="135"/>
      <c r="CI515" s="135"/>
      <c r="CJ515" s="135"/>
      <c r="CK515" s="135"/>
      <c r="CL515" s="135"/>
      <c r="CM515" s="135"/>
      <c r="CN515" s="135"/>
      <c r="CO515" s="135"/>
      <c r="CP515" s="135"/>
      <c r="CQ515" s="135"/>
      <c r="CR515" s="135"/>
      <c r="CS515" s="135"/>
      <c r="CT515" s="135"/>
      <c r="CU515" s="135"/>
      <c r="CV515" s="135"/>
      <c r="CW515" s="135"/>
      <c r="CX515" s="135"/>
      <c r="CY515" s="135"/>
      <c r="CZ515" s="135"/>
      <c r="DA515" s="135"/>
      <c r="DB515" s="2"/>
    </row>
    <row r="516" spans="1:106" ht="4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</row>
    <row r="517" spans="1:106" ht="28.2" customHeight="1">
      <c r="A517" s="2"/>
      <c r="B517" s="2"/>
      <c r="C517" s="163" t="s">
        <v>184</v>
      </c>
      <c r="D517" s="163"/>
      <c r="E517" s="163"/>
      <c r="F517" s="163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  <c r="AB517" s="163"/>
      <c r="AC517" s="163"/>
      <c r="AD517" s="163"/>
      <c r="AE517" s="163"/>
      <c r="AF517" s="163"/>
      <c r="AG517" s="163"/>
      <c r="AH517" s="163"/>
      <c r="AI517" s="163"/>
      <c r="AJ517" s="163"/>
      <c r="AK517" s="163"/>
      <c r="AL517" s="163"/>
      <c r="AM517" s="163"/>
      <c r="AN517" s="163"/>
      <c r="AO517" s="163"/>
      <c r="AP517" s="163"/>
      <c r="AQ517" s="163"/>
      <c r="AR517" s="163"/>
      <c r="AS517" s="163"/>
      <c r="AT517" s="163"/>
      <c r="AU517" s="163"/>
      <c r="AV517" s="163"/>
      <c r="AW517" s="163"/>
      <c r="AX517" s="163"/>
      <c r="AY517" s="163"/>
      <c r="AZ517" s="163"/>
      <c r="BA517" s="163"/>
      <c r="BB517" s="163"/>
      <c r="BC517" s="163"/>
      <c r="BD517" s="163"/>
      <c r="BE517" s="163"/>
      <c r="BF517" s="163"/>
      <c r="BG517" s="163"/>
      <c r="BH517" s="163"/>
      <c r="BI517" s="163"/>
      <c r="BJ517" s="163"/>
      <c r="BK517" s="163"/>
      <c r="BL517" s="163"/>
      <c r="BM517" s="163"/>
      <c r="BN517" s="163"/>
      <c r="BO517" s="163"/>
      <c r="BP517" s="163"/>
      <c r="BQ517" s="163"/>
      <c r="BR517" s="163"/>
      <c r="BS517" s="163"/>
      <c r="BT517" s="163"/>
      <c r="BU517" s="163"/>
      <c r="BV517" s="163"/>
      <c r="BW517" s="163"/>
      <c r="BX517" s="163"/>
      <c r="BY517" s="163"/>
      <c r="BZ517" s="163"/>
      <c r="CA517" s="163"/>
      <c r="CB517" s="163"/>
      <c r="CC517" s="163"/>
      <c r="CD517" s="163"/>
      <c r="CE517" s="163"/>
      <c r="CF517" s="163"/>
      <c r="CG517" s="163"/>
      <c r="CH517" s="163"/>
      <c r="CI517" s="163"/>
      <c r="CJ517" s="163"/>
      <c r="CK517" s="163"/>
      <c r="CL517" s="163"/>
      <c r="CM517" s="163"/>
      <c r="CN517" s="163"/>
      <c r="CO517" s="163"/>
      <c r="CP517" s="163"/>
      <c r="CQ517" s="163"/>
      <c r="CR517" s="163"/>
      <c r="CS517" s="163"/>
      <c r="CT517" s="163"/>
      <c r="CU517" s="163"/>
      <c r="CV517" s="163"/>
      <c r="CW517" s="163"/>
      <c r="CX517" s="163"/>
      <c r="CY517" s="163"/>
      <c r="CZ517" s="163"/>
      <c r="DA517" s="163"/>
      <c r="DB517" s="163"/>
    </row>
    <row r="519" spans="1:106" ht="31.5" customHeight="1">
      <c r="A519" s="2"/>
      <c r="B519" s="135" t="s">
        <v>219</v>
      </c>
      <c r="C519" s="135"/>
      <c r="D519" s="135"/>
      <c r="E519" s="135"/>
      <c r="F519" s="135"/>
      <c r="G519" s="135"/>
      <c r="H519" s="135"/>
      <c r="I519" s="135"/>
      <c r="J519" s="135"/>
      <c r="K519" s="135"/>
      <c r="L519" s="135"/>
      <c r="M519" s="135"/>
      <c r="N519" s="135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 s="135"/>
      <c r="AC519" s="135"/>
      <c r="AD519" s="135"/>
      <c r="AE519" s="135"/>
      <c r="AF519" s="135"/>
      <c r="AG519" s="135"/>
      <c r="AH519" s="135"/>
      <c r="AI519" s="135"/>
      <c r="AJ519" s="135"/>
      <c r="AK519" s="135"/>
      <c r="AL519" s="135"/>
      <c r="AM519" s="135"/>
      <c r="AN519" s="135"/>
      <c r="AO519" s="135"/>
      <c r="AP519" s="135"/>
      <c r="AQ519" s="135"/>
      <c r="AR519" s="135"/>
      <c r="AS519" s="135"/>
      <c r="AT519" s="135"/>
      <c r="AU519" s="135"/>
      <c r="AV519" s="135"/>
      <c r="AW519" s="135"/>
      <c r="AX519" s="135"/>
      <c r="AY519" s="135"/>
      <c r="AZ519" s="135"/>
      <c r="BA519" s="135"/>
      <c r="BB519" s="135"/>
      <c r="BC519" s="135"/>
      <c r="BD519" s="135"/>
      <c r="BE519" s="135"/>
      <c r="BF519" s="135"/>
      <c r="BG519" s="135"/>
      <c r="BH519" s="135"/>
      <c r="BI519" s="135"/>
      <c r="BJ519" s="135"/>
      <c r="BK519" s="135"/>
      <c r="BL519" s="135"/>
      <c r="BM519" s="135"/>
      <c r="BN519" s="135"/>
      <c r="BO519" s="135"/>
      <c r="BP519" s="135"/>
      <c r="BQ519" s="135"/>
      <c r="BR519" s="135"/>
      <c r="BS519" s="135"/>
      <c r="BT519" s="135"/>
      <c r="BU519" s="135"/>
      <c r="BV519" s="135"/>
      <c r="BW519" s="135"/>
      <c r="BX519" s="135"/>
      <c r="BY519" s="135"/>
      <c r="BZ519" s="135"/>
      <c r="CA519" s="135"/>
      <c r="CB519" s="135"/>
      <c r="CC519" s="135"/>
      <c r="CD519" s="135"/>
      <c r="CE519" s="135"/>
      <c r="CF519" s="135"/>
      <c r="CG519" s="135"/>
      <c r="CH519" s="135"/>
      <c r="CI519" s="135"/>
      <c r="CJ519" s="135"/>
      <c r="CK519" s="135"/>
      <c r="CL519" s="135"/>
      <c r="CM519" s="135"/>
      <c r="CN519" s="135"/>
      <c r="CO519" s="135"/>
      <c r="CP519" s="135"/>
      <c r="CQ519" s="135"/>
      <c r="CR519" s="135"/>
      <c r="CS519" s="135"/>
      <c r="CT519" s="135"/>
      <c r="CU519" s="135"/>
      <c r="CV519" s="135"/>
      <c r="CW519" s="135"/>
      <c r="CX519" s="135"/>
      <c r="CY519" s="135"/>
      <c r="CZ519" s="135"/>
      <c r="DA519" s="135"/>
      <c r="DB519" s="2"/>
    </row>
    <row r="520" spans="1:106" ht="2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</row>
    <row r="521" spans="1:106" ht="55.8" customHeight="1">
      <c r="A521" s="2"/>
      <c r="B521" s="2"/>
      <c r="C521" s="163" t="s">
        <v>238</v>
      </c>
      <c r="D521" s="163"/>
      <c r="E521" s="163"/>
      <c r="F521" s="163"/>
      <c r="G521" s="163"/>
      <c r="H521" s="163"/>
      <c r="I521" s="163"/>
      <c r="J521" s="163"/>
      <c r="K521" s="163"/>
      <c r="L521" s="163"/>
      <c r="M521" s="163"/>
      <c r="N521" s="163"/>
      <c r="O521" s="163"/>
      <c r="P521" s="163"/>
      <c r="Q521" s="163"/>
      <c r="R521" s="163"/>
      <c r="S521" s="163"/>
      <c r="T521" s="163"/>
      <c r="U521" s="163"/>
      <c r="V521" s="163"/>
      <c r="W521" s="163"/>
      <c r="X521" s="163"/>
      <c r="Y521" s="163"/>
      <c r="Z521" s="163"/>
      <c r="AA521" s="163"/>
      <c r="AB521" s="163"/>
      <c r="AC521" s="163"/>
      <c r="AD521" s="163"/>
      <c r="AE521" s="163"/>
      <c r="AF521" s="163"/>
      <c r="AG521" s="163"/>
      <c r="AH521" s="163"/>
      <c r="AI521" s="163"/>
      <c r="AJ521" s="163"/>
      <c r="AK521" s="163"/>
      <c r="AL521" s="163"/>
      <c r="AM521" s="163"/>
      <c r="AN521" s="163"/>
      <c r="AO521" s="163"/>
      <c r="AP521" s="163"/>
      <c r="AQ521" s="163"/>
      <c r="AR521" s="163"/>
      <c r="AS521" s="163"/>
      <c r="AT521" s="163"/>
      <c r="AU521" s="163"/>
      <c r="AV521" s="163"/>
      <c r="AW521" s="163"/>
      <c r="AX521" s="163"/>
      <c r="AY521" s="163"/>
      <c r="AZ521" s="163"/>
      <c r="BA521" s="163"/>
      <c r="BB521" s="163"/>
      <c r="BC521" s="163"/>
      <c r="BD521" s="163"/>
      <c r="BE521" s="163"/>
      <c r="BF521" s="163"/>
      <c r="BG521" s="163"/>
      <c r="BH521" s="163"/>
      <c r="BI521" s="163"/>
      <c r="BJ521" s="163"/>
      <c r="BK521" s="163"/>
      <c r="BL521" s="163"/>
      <c r="BM521" s="163"/>
      <c r="BN521" s="163"/>
      <c r="BO521" s="163"/>
      <c r="BP521" s="163"/>
      <c r="BQ521" s="163"/>
      <c r="BR521" s="163"/>
      <c r="BS521" s="163"/>
      <c r="BT521" s="163"/>
      <c r="BU521" s="163"/>
      <c r="BV521" s="163"/>
      <c r="BW521" s="163"/>
      <c r="BX521" s="163"/>
      <c r="BY521" s="163"/>
      <c r="BZ521" s="163"/>
      <c r="CA521" s="163"/>
      <c r="CB521" s="163"/>
      <c r="CC521" s="163"/>
      <c r="CD521" s="163"/>
      <c r="CE521" s="163"/>
      <c r="CF521" s="163"/>
      <c r="CG521" s="163"/>
      <c r="CH521" s="163"/>
      <c r="CI521" s="163"/>
      <c r="CJ521" s="163"/>
      <c r="CK521" s="163"/>
      <c r="CL521" s="163"/>
      <c r="CM521" s="163"/>
      <c r="CN521" s="163"/>
      <c r="CO521" s="163"/>
      <c r="CP521" s="163"/>
      <c r="CQ521" s="163"/>
      <c r="CR521" s="163"/>
      <c r="CS521" s="163"/>
      <c r="CT521" s="163"/>
      <c r="CU521" s="163"/>
      <c r="CV521" s="163"/>
      <c r="CW521" s="163"/>
      <c r="CX521" s="163"/>
      <c r="CY521" s="163"/>
      <c r="CZ521" s="163"/>
      <c r="DA521" s="163"/>
      <c r="DB521" s="163"/>
    </row>
    <row r="524" spans="1:106">
      <c r="C524" s="166" t="s">
        <v>141</v>
      </c>
      <c r="D524" s="166"/>
      <c r="E524" s="166"/>
      <c r="F524" s="166"/>
      <c r="G524" s="166"/>
      <c r="H524" s="166"/>
      <c r="I524" s="166"/>
      <c r="J524" s="166"/>
      <c r="K524" s="166"/>
      <c r="L524" s="166"/>
      <c r="M524" s="166"/>
      <c r="N524" s="166"/>
      <c r="O524" s="166"/>
      <c r="P524" s="166"/>
      <c r="Q524" s="166"/>
      <c r="R524" s="166"/>
      <c r="S524" s="166"/>
      <c r="T524" s="166"/>
      <c r="U524" s="166"/>
      <c r="V524" s="166"/>
      <c r="W524" s="166"/>
      <c r="X524" s="166"/>
      <c r="Y524" s="166"/>
      <c r="Z524" s="166"/>
      <c r="AA524" s="166"/>
      <c r="AB524" s="166"/>
      <c r="AC524" s="166"/>
      <c r="AD524" s="166"/>
      <c r="AE524" s="2"/>
      <c r="AF524" s="167"/>
      <c r="AG524" s="167"/>
      <c r="AH524" s="167"/>
      <c r="AI524" s="167"/>
      <c r="AJ524" s="167"/>
      <c r="AK524" s="167"/>
      <c r="AL524" s="167"/>
      <c r="AM524" s="167"/>
      <c r="AN524" s="167"/>
      <c r="AO524" s="167"/>
      <c r="AP524" s="167"/>
      <c r="AQ524" s="167"/>
      <c r="AR524" s="167"/>
      <c r="AS524" s="167"/>
      <c r="AT524" s="167"/>
      <c r="AU524" s="167"/>
      <c r="AV524" s="167"/>
      <c r="AW524" s="167"/>
      <c r="AX524" s="167"/>
      <c r="AY524" s="2"/>
      <c r="AZ524" s="2"/>
      <c r="BA524" s="2"/>
      <c r="BB524" s="168" t="s">
        <v>191</v>
      </c>
      <c r="BC524" s="168"/>
      <c r="BD524" s="168"/>
      <c r="BE524" s="168"/>
      <c r="BF524" s="168"/>
      <c r="BG524" s="168"/>
      <c r="BH524" s="168"/>
      <c r="BI524" s="168"/>
      <c r="BJ524" s="168"/>
      <c r="BK524" s="168"/>
      <c r="BL524" s="168"/>
      <c r="BM524" s="168"/>
      <c r="BN524" s="168"/>
      <c r="BO524" s="168"/>
      <c r="BP524" s="168"/>
      <c r="BQ524" s="168"/>
      <c r="BR524" s="168"/>
      <c r="BS524" s="168"/>
      <c r="BT524" s="168"/>
      <c r="BU524" s="168"/>
      <c r="BV524" s="168"/>
      <c r="BW524" s="168"/>
      <c r="BX524" s="168"/>
      <c r="BY524" s="168"/>
      <c r="BZ524" s="168"/>
      <c r="CA524" s="168"/>
      <c r="CB524" s="168"/>
      <c r="CC524" s="168"/>
      <c r="CD524" s="168"/>
      <c r="CE524" s="168"/>
      <c r="CF524" s="168"/>
      <c r="CG524" s="168"/>
      <c r="CH524" s="168"/>
      <c r="CI524" s="168"/>
      <c r="CJ524" s="168"/>
      <c r="CK524" s="168"/>
      <c r="CL524" s="168"/>
    </row>
    <row r="525" spans="1:106"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AB525" s="2"/>
      <c r="AC525" s="2"/>
      <c r="AD525" s="2"/>
      <c r="AE525" s="2"/>
      <c r="AF525" s="165" t="s">
        <v>142</v>
      </c>
      <c r="AG525" s="165"/>
      <c r="AH525" s="165"/>
      <c r="AI525" s="165"/>
      <c r="AJ525" s="165"/>
      <c r="AK525" s="165"/>
      <c r="AL525" s="165"/>
      <c r="AM525" s="165"/>
      <c r="AN525" s="165"/>
      <c r="AO525" s="165"/>
      <c r="AP525" s="165"/>
      <c r="AQ525" s="165"/>
      <c r="AR525" s="165"/>
      <c r="AS525" s="165"/>
      <c r="AT525" s="165"/>
      <c r="AU525" s="165"/>
      <c r="AV525" s="165"/>
      <c r="AW525" s="165"/>
      <c r="AX525" s="165"/>
      <c r="AY525" s="33"/>
      <c r="AZ525" s="33"/>
      <c r="BA525" s="33"/>
      <c r="BB525" s="165" t="s">
        <v>192</v>
      </c>
      <c r="BC525" s="165"/>
      <c r="BD525" s="165"/>
      <c r="BE525" s="165"/>
      <c r="BF525" s="165"/>
      <c r="BG525" s="165"/>
      <c r="BH525" s="165"/>
      <c r="BI525" s="165"/>
      <c r="BJ525" s="165"/>
      <c r="BK525" s="165"/>
      <c r="BL525" s="165"/>
      <c r="BM525" s="165"/>
      <c r="BN525" s="165"/>
      <c r="BO525" s="165"/>
      <c r="BP525" s="165"/>
      <c r="BQ525" s="165"/>
      <c r="BR525" s="165"/>
      <c r="BS525" s="165"/>
      <c r="BT525" s="165"/>
      <c r="BU525" s="165"/>
      <c r="BV525" s="165"/>
      <c r="BW525" s="165"/>
      <c r="BX525" s="165"/>
      <c r="BY525" s="165"/>
      <c r="BZ525" s="165"/>
      <c r="CA525" s="165"/>
      <c r="CB525" s="165"/>
      <c r="CC525" s="165"/>
      <c r="CD525" s="165"/>
      <c r="CE525" s="165"/>
      <c r="CF525" s="165"/>
      <c r="CG525" s="165"/>
      <c r="CH525" s="165"/>
      <c r="CI525" s="165"/>
      <c r="CJ525" s="165"/>
      <c r="CK525" s="165"/>
      <c r="CL525" s="165"/>
    </row>
    <row r="526" spans="1:106"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AB526" s="2"/>
      <c r="AC526" s="2"/>
      <c r="AD526" s="2"/>
      <c r="AE526" s="2"/>
      <c r="AF526" s="64"/>
      <c r="AG526" s="64"/>
      <c r="AH526" s="64"/>
      <c r="AI526" s="64"/>
      <c r="AJ526" s="64"/>
      <c r="AK526" s="64"/>
      <c r="AL526" s="64"/>
      <c r="AM526" s="64"/>
      <c r="AN526" s="64"/>
      <c r="AO526" s="64"/>
      <c r="AP526" s="64"/>
      <c r="AQ526" s="64"/>
      <c r="AR526" s="64"/>
      <c r="AS526" s="64"/>
      <c r="AT526" s="64"/>
      <c r="AU526" s="64"/>
      <c r="AV526" s="64"/>
      <c r="AW526" s="64"/>
      <c r="AX526" s="64"/>
      <c r="AY526" s="33"/>
      <c r="AZ526" s="33"/>
      <c r="BA526" s="33"/>
      <c r="BB526" s="64"/>
      <c r="BC526" s="64"/>
      <c r="BD526" s="64"/>
      <c r="BE526" s="64"/>
      <c r="BF526" s="64"/>
      <c r="BG526" s="64"/>
      <c r="BH526" s="64"/>
      <c r="BI526" s="64"/>
      <c r="BJ526" s="64"/>
      <c r="BK526" s="64"/>
      <c r="BL526" s="64"/>
      <c r="BM526" s="64"/>
      <c r="BN526" s="64"/>
      <c r="BO526" s="64"/>
      <c r="BP526" s="64"/>
      <c r="BQ526" s="64"/>
      <c r="BR526" s="64"/>
      <c r="BS526" s="64"/>
      <c r="BT526" s="64"/>
      <c r="BU526" s="64"/>
      <c r="BV526" s="64"/>
      <c r="BW526" s="64"/>
      <c r="BX526" s="64"/>
      <c r="BY526" s="64"/>
      <c r="BZ526" s="64"/>
      <c r="CA526" s="64"/>
      <c r="CB526" s="64"/>
      <c r="CC526" s="64"/>
      <c r="CD526" s="64"/>
      <c r="CE526" s="64"/>
      <c r="CF526" s="64"/>
      <c r="CG526" s="64"/>
      <c r="CH526" s="64"/>
      <c r="CI526" s="64"/>
      <c r="CJ526" s="64"/>
      <c r="CK526" s="64"/>
      <c r="CL526" s="64"/>
    </row>
    <row r="527" spans="1:106" hidden="1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AB527" s="2"/>
      <c r="AC527" s="2"/>
      <c r="AD527" s="2"/>
      <c r="AE527" s="2"/>
      <c r="AF527" s="63"/>
      <c r="AG527" s="63"/>
      <c r="AH527" s="63"/>
      <c r="AI527" s="63"/>
      <c r="AJ527" s="63"/>
      <c r="AK527" s="63"/>
      <c r="AL527" s="63"/>
      <c r="AM527" s="63"/>
      <c r="AN527" s="63"/>
      <c r="AO527" s="63"/>
      <c r="AP527" s="63"/>
      <c r="AQ527" s="63"/>
      <c r="AR527" s="63"/>
      <c r="AS527" s="63"/>
      <c r="AT527" s="63"/>
      <c r="AU527" s="63"/>
      <c r="AV527" s="63"/>
      <c r="AW527" s="63"/>
      <c r="AX527" s="63"/>
      <c r="AY527" s="2"/>
      <c r="AZ527" s="2"/>
      <c r="BA527" s="2"/>
      <c r="BB527" s="63"/>
      <c r="BC527" s="63"/>
      <c r="BD527" s="63"/>
      <c r="BE527" s="63"/>
      <c r="BF527" s="63"/>
      <c r="BG527" s="63"/>
      <c r="BH527" s="63"/>
      <c r="BI527" s="63"/>
      <c r="BJ527" s="63"/>
      <c r="BK527" s="63"/>
      <c r="BL527" s="63"/>
      <c r="BM527" s="63"/>
      <c r="BN527" s="63"/>
      <c r="BO527" s="63"/>
      <c r="BP527" s="63"/>
      <c r="BQ527" s="63"/>
      <c r="BR527" s="63"/>
      <c r="BS527" s="63"/>
      <c r="BT527" s="63"/>
      <c r="BU527" s="63"/>
      <c r="BV527" s="63"/>
      <c r="BW527" s="63"/>
      <c r="BX527" s="63"/>
      <c r="BY527" s="63"/>
      <c r="BZ527" s="63"/>
      <c r="CA527" s="63"/>
      <c r="CB527" s="63"/>
      <c r="CC527" s="63"/>
      <c r="CD527" s="63"/>
      <c r="CE527" s="63"/>
      <c r="CF527" s="63"/>
      <c r="CG527" s="63"/>
      <c r="CH527" s="63"/>
      <c r="CI527" s="63"/>
      <c r="CJ527" s="63"/>
      <c r="CK527" s="63"/>
      <c r="CL527" s="63"/>
    </row>
    <row r="528" spans="1:106"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AB528" s="62"/>
      <c r="AC528" s="62"/>
      <c r="AD528" s="62"/>
      <c r="AE528" s="62"/>
      <c r="AF528" s="62"/>
      <c r="AG528" s="62"/>
      <c r="AH528" s="62"/>
      <c r="AI528" s="62"/>
      <c r="AJ528" s="62"/>
      <c r="AK528" s="62"/>
      <c r="AL528" s="62"/>
      <c r="AM528" s="62"/>
      <c r="AN528" s="62"/>
      <c r="AO528" s="62"/>
      <c r="AP528" s="62"/>
      <c r="AQ528" s="62"/>
      <c r="AR528" s="62"/>
      <c r="AS528" s="62"/>
      <c r="AT528" s="62"/>
      <c r="AU528" s="62"/>
      <c r="AV528" s="62"/>
      <c r="AW528" s="62"/>
      <c r="AX528" s="62"/>
      <c r="AY528" s="62"/>
      <c r="AZ528" s="62"/>
      <c r="BA528" s="62"/>
      <c r="BB528" s="63"/>
      <c r="BC528" s="63"/>
      <c r="BD528" s="63"/>
      <c r="BE528" s="63"/>
      <c r="BF528" s="63"/>
      <c r="BG528" s="63"/>
      <c r="BH528" s="63"/>
      <c r="BI528" s="63"/>
      <c r="BJ528" s="63"/>
      <c r="BK528" s="63"/>
      <c r="BL528" s="63"/>
      <c r="BM528" s="63"/>
      <c r="BN528" s="63"/>
      <c r="BO528" s="63"/>
      <c r="BP528" s="63"/>
      <c r="BQ528" s="63"/>
      <c r="BR528" s="63"/>
      <c r="BS528" s="63"/>
      <c r="BT528" s="63"/>
      <c r="BU528" s="63"/>
      <c r="BV528" s="63"/>
      <c r="BW528" s="63"/>
      <c r="BX528" s="63"/>
      <c r="BY528" s="63"/>
      <c r="BZ528" s="63"/>
      <c r="CA528" s="63"/>
      <c r="CB528" s="63"/>
      <c r="CC528" s="63"/>
      <c r="CD528" s="63"/>
      <c r="CE528" s="63"/>
      <c r="CF528" s="63"/>
      <c r="CG528" s="63"/>
      <c r="CH528" s="63"/>
      <c r="CI528" s="63"/>
      <c r="CJ528" s="63"/>
      <c r="CK528" s="63"/>
      <c r="CL528" s="63"/>
    </row>
    <row r="529" spans="3:90">
      <c r="C529" s="166" t="s">
        <v>143</v>
      </c>
      <c r="D529" s="166"/>
      <c r="E529" s="166"/>
      <c r="F529" s="166"/>
      <c r="G529" s="166"/>
      <c r="H529" s="166"/>
      <c r="I529" s="166"/>
      <c r="J529" s="166"/>
      <c r="K529" s="166"/>
      <c r="L529" s="166"/>
      <c r="M529" s="166"/>
      <c r="N529" s="166"/>
      <c r="O529" s="166"/>
      <c r="P529" s="166"/>
      <c r="Q529" s="166"/>
      <c r="R529" s="166"/>
      <c r="S529" s="166"/>
      <c r="T529" s="166"/>
      <c r="U529" s="166"/>
      <c r="V529" s="166"/>
      <c r="W529" s="166"/>
      <c r="X529" s="166"/>
      <c r="Y529" s="166"/>
      <c r="Z529" s="166"/>
      <c r="AA529" s="166"/>
      <c r="AB529" s="166"/>
      <c r="AC529" s="166"/>
      <c r="AD529" s="166"/>
      <c r="AE529" s="2"/>
      <c r="AF529" s="167"/>
      <c r="AG529" s="167"/>
      <c r="AH529" s="167"/>
      <c r="AI529" s="167"/>
      <c r="AJ529" s="167"/>
      <c r="AK529" s="167"/>
      <c r="AL529" s="167"/>
      <c r="AM529" s="167"/>
      <c r="AN529" s="167"/>
      <c r="AO529" s="167"/>
      <c r="AP529" s="167"/>
      <c r="AQ529" s="167"/>
      <c r="AR529" s="167"/>
      <c r="AS529" s="167"/>
      <c r="AT529" s="167"/>
      <c r="AU529" s="167"/>
      <c r="AV529" s="167"/>
      <c r="AW529" s="167"/>
      <c r="AX529" s="167"/>
      <c r="AY529" s="2"/>
      <c r="AZ529" s="2"/>
      <c r="BA529" s="2"/>
      <c r="BB529" s="168" t="s">
        <v>193</v>
      </c>
      <c r="BC529" s="168"/>
      <c r="BD529" s="168"/>
      <c r="BE529" s="168"/>
      <c r="BF529" s="168"/>
      <c r="BG529" s="168"/>
      <c r="BH529" s="168"/>
      <c r="BI529" s="168"/>
      <c r="BJ529" s="168"/>
      <c r="BK529" s="168"/>
      <c r="BL529" s="168"/>
      <c r="BM529" s="168"/>
      <c r="BN529" s="168"/>
      <c r="BO529" s="168"/>
      <c r="BP529" s="168"/>
      <c r="BQ529" s="168"/>
      <c r="BR529" s="168"/>
      <c r="BS529" s="168"/>
      <c r="BT529" s="168"/>
      <c r="BU529" s="168"/>
      <c r="BV529" s="168"/>
      <c r="BW529" s="168"/>
      <c r="BX529" s="168"/>
      <c r="BY529" s="168"/>
      <c r="BZ529" s="168"/>
      <c r="CA529" s="168"/>
      <c r="CB529" s="168"/>
      <c r="CC529" s="168"/>
      <c r="CD529" s="168"/>
      <c r="CE529" s="168"/>
      <c r="CF529" s="168"/>
      <c r="CG529" s="168"/>
      <c r="CH529" s="168"/>
      <c r="CI529" s="168"/>
      <c r="CJ529" s="168"/>
      <c r="CK529" s="168"/>
      <c r="CL529" s="168"/>
    </row>
    <row r="530" spans="3:90" ht="13.2" customHeight="1"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162" t="s">
        <v>142</v>
      </c>
      <c r="AG530" s="162"/>
      <c r="AH530" s="162"/>
      <c r="AI530" s="162"/>
      <c r="AJ530" s="162"/>
      <c r="AK530" s="162"/>
      <c r="AL530" s="162"/>
      <c r="AM530" s="162"/>
      <c r="AN530" s="162"/>
      <c r="AO530" s="162"/>
      <c r="AP530" s="162"/>
      <c r="AQ530" s="162"/>
      <c r="AR530" s="162"/>
      <c r="AS530" s="162"/>
      <c r="AT530" s="162"/>
      <c r="AU530" s="162"/>
      <c r="AV530" s="162"/>
      <c r="AW530" s="162"/>
      <c r="AX530" s="162"/>
      <c r="AY530" s="2"/>
      <c r="AZ530" s="2"/>
      <c r="BA530" s="2"/>
      <c r="BB530" s="165" t="s">
        <v>192</v>
      </c>
      <c r="BC530" s="165"/>
      <c r="BD530" s="165"/>
      <c r="BE530" s="165"/>
      <c r="BF530" s="165"/>
      <c r="BG530" s="165"/>
      <c r="BH530" s="165"/>
      <c r="BI530" s="165"/>
      <c r="BJ530" s="165"/>
      <c r="BK530" s="165"/>
      <c r="BL530" s="165"/>
      <c r="BM530" s="165"/>
      <c r="BN530" s="165"/>
      <c r="BO530" s="165"/>
      <c r="BP530" s="165"/>
      <c r="BQ530" s="165"/>
      <c r="BR530" s="165"/>
      <c r="BS530" s="165"/>
      <c r="BT530" s="165"/>
      <c r="BU530" s="165"/>
      <c r="BV530" s="165"/>
      <c r="BW530" s="165"/>
      <c r="BX530" s="165"/>
      <c r="BY530" s="165"/>
      <c r="BZ530" s="165"/>
      <c r="CA530" s="165"/>
      <c r="CB530" s="165"/>
      <c r="CC530" s="165"/>
      <c r="CD530" s="165"/>
      <c r="CE530" s="165"/>
      <c r="CF530" s="165"/>
      <c r="CG530" s="165"/>
      <c r="CH530" s="165"/>
      <c r="CI530" s="165"/>
      <c r="CJ530" s="165"/>
      <c r="CK530" s="165"/>
      <c r="CL530" s="165"/>
    </row>
  </sheetData>
  <mergeCells count="3556">
    <mergeCell ref="A271:E271"/>
    <mergeCell ref="F271:CZ271"/>
    <mergeCell ref="A272:E272"/>
    <mergeCell ref="F272:AA272"/>
    <mergeCell ref="AB272:AG272"/>
    <mergeCell ref="AH272:AR272"/>
    <mergeCell ref="AS272:AY272"/>
    <mergeCell ref="AZ272:BE272"/>
    <mergeCell ref="BF272:BL272"/>
    <mergeCell ref="BM272:BS272"/>
    <mergeCell ref="BT272:BY272"/>
    <mergeCell ref="BZ272:CF272"/>
    <mergeCell ref="CG272:CM272"/>
    <mergeCell ref="CN272:CS272"/>
    <mergeCell ref="CT272:CZ272"/>
    <mergeCell ref="A268:E268"/>
    <mergeCell ref="F268:AA268"/>
    <mergeCell ref="AB268:AG268"/>
    <mergeCell ref="AH268:AR268"/>
    <mergeCell ref="AS268:AY268"/>
    <mergeCell ref="AZ268:BE268"/>
    <mergeCell ref="BF268:BL268"/>
    <mergeCell ref="BM268:BS268"/>
    <mergeCell ref="BT268:BY268"/>
    <mergeCell ref="BZ268:CF268"/>
    <mergeCell ref="CG268:CM268"/>
    <mergeCell ref="CN268:CS268"/>
    <mergeCell ref="CT268:CZ268"/>
    <mergeCell ref="A269:E269"/>
    <mergeCell ref="F269:CZ269"/>
    <mergeCell ref="A270:E270"/>
    <mergeCell ref="F270:AA270"/>
    <mergeCell ref="AB270:AG270"/>
    <mergeCell ref="AH270:AR270"/>
    <mergeCell ref="AS270:AY270"/>
    <mergeCell ref="AZ270:BE270"/>
    <mergeCell ref="BF270:BL270"/>
    <mergeCell ref="BM270:BS270"/>
    <mergeCell ref="BT270:BY270"/>
    <mergeCell ref="BZ270:CF270"/>
    <mergeCell ref="CG270:CM270"/>
    <mergeCell ref="CN270:CS270"/>
    <mergeCell ref="CT270:CZ270"/>
    <mergeCell ref="A265:E265"/>
    <mergeCell ref="F265:CZ265"/>
    <mergeCell ref="A266:E266"/>
    <mergeCell ref="F266:AA266"/>
    <mergeCell ref="AB266:AG266"/>
    <mergeCell ref="AH266:AR266"/>
    <mergeCell ref="AS266:AY266"/>
    <mergeCell ref="AZ266:BE266"/>
    <mergeCell ref="BF266:BL266"/>
    <mergeCell ref="BM266:BS266"/>
    <mergeCell ref="BT266:BY266"/>
    <mergeCell ref="BZ266:CF266"/>
    <mergeCell ref="CG266:CM266"/>
    <mergeCell ref="CN266:CS266"/>
    <mergeCell ref="CT266:CZ266"/>
    <mergeCell ref="A267:E267"/>
    <mergeCell ref="F267:CZ267"/>
    <mergeCell ref="A121:E121"/>
    <mergeCell ref="F121:AA121"/>
    <mergeCell ref="AB121:AG121"/>
    <mergeCell ref="AH121:AN121"/>
    <mergeCell ref="AO121:AU121"/>
    <mergeCell ref="AV121:BA121"/>
    <mergeCell ref="BB121:BG121"/>
    <mergeCell ref="BH121:BN121"/>
    <mergeCell ref="BO121:BU121"/>
    <mergeCell ref="BV121:CA121"/>
    <mergeCell ref="CB121:CG121"/>
    <mergeCell ref="CH121:CN121"/>
    <mergeCell ref="CO121:CU121"/>
    <mergeCell ref="CV121:DA121"/>
    <mergeCell ref="A264:E264"/>
    <mergeCell ref="F264:CZ264"/>
    <mergeCell ref="BI480:BN480"/>
    <mergeCell ref="A471:T471"/>
    <mergeCell ref="U471:X471"/>
    <mergeCell ref="Y471:AD471"/>
    <mergeCell ref="AE471:AJ471"/>
    <mergeCell ref="AK471:AP471"/>
    <mergeCell ref="AQ471:AV471"/>
    <mergeCell ref="AW471:BB471"/>
    <mergeCell ref="BC471:BH471"/>
    <mergeCell ref="BI471:BN471"/>
    <mergeCell ref="BO471:BT471"/>
    <mergeCell ref="BU471:BZ471"/>
    <mergeCell ref="CA471:CF471"/>
    <mergeCell ref="CG471:CL471"/>
    <mergeCell ref="CB122:CG122"/>
    <mergeCell ref="CH122:CN122"/>
    <mergeCell ref="CO122:CU122"/>
    <mergeCell ref="CV122:DA122"/>
    <mergeCell ref="A480:T480"/>
    <mergeCell ref="U480:X480"/>
    <mergeCell ref="Y480:AD480"/>
    <mergeCell ref="AE480:AJ480"/>
    <mergeCell ref="AK480:AP480"/>
    <mergeCell ref="AQ480:AV480"/>
    <mergeCell ref="AW480:BB480"/>
    <mergeCell ref="BC480:BH480"/>
    <mergeCell ref="A141:E141"/>
    <mergeCell ref="F141:AA141"/>
    <mergeCell ref="AB141:AG141"/>
    <mergeCell ref="AH141:AN141"/>
    <mergeCell ref="AO141:AU141"/>
    <mergeCell ref="AV141:BA141"/>
    <mergeCell ref="BB141:BG141"/>
    <mergeCell ref="BH141:BN141"/>
    <mergeCell ref="BO141:BU141"/>
    <mergeCell ref="BV141:CA141"/>
    <mergeCell ref="A122:E122"/>
    <mergeCell ref="F122:AA122"/>
    <mergeCell ref="AB122:AG122"/>
    <mergeCell ref="AH122:AN122"/>
    <mergeCell ref="AO122:AU122"/>
    <mergeCell ref="AV122:BA122"/>
    <mergeCell ref="BB122:BG122"/>
    <mergeCell ref="BH122:BN122"/>
    <mergeCell ref="BO122:BU122"/>
    <mergeCell ref="BV122:CA122"/>
    <mergeCell ref="AS200:AY200"/>
    <mergeCell ref="AZ200:BE200"/>
    <mergeCell ref="BF200:BL200"/>
    <mergeCell ref="BM200:BS200"/>
    <mergeCell ref="BT200:BY200"/>
    <mergeCell ref="BZ200:CF200"/>
    <mergeCell ref="CG200:CM200"/>
    <mergeCell ref="CN200:CS200"/>
    <mergeCell ref="CT200:CZ200"/>
    <mergeCell ref="CG198:CM198"/>
    <mergeCell ref="CN198:CS198"/>
    <mergeCell ref="CT198:CZ198"/>
    <mergeCell ref="A317:E317"/>
    <mergeCell ref="F317:AA317"/>
    <mergeCell ref="AB317:AG317"/>
    <mergeCell ref="AH317:AR317"/>
    <mergeCell ref="AS317:AY317"/>
    <mergeCell ref="A261:E261"/>
    <mergeCell ref="F261:AA261"/>
    <mergeCell ref="AB261:AG261"/>
    <mergeCell ref="AH261:AR261"/>
    <mergeCell ref="AS261:AY261"/>
    <mergeCell ref="AZ261:BE261"/>
    <mergeCell ref="BF261:BL261"/>
    <mergeCell ref="BM261:BS261"/>
    <mergeCell ref="BT261:BY261"/>
    <mergeCell ref="BZ261:CF261"/>
    <mergeCell ref="CG261:CM261"/>
    <mergeCell ref="CN261:CS261"/>
    <mergeCell ref="CT261:CZ261"/>
    <mergeCell ref="A262:E262"/>
    <mergeCell ref="F262:CZ262"/>
    <mergeCell ref="A263:E263"/>
    <mergeCell ref="F263:AA263"/>
    <mergeCell ref="A479:T479"/>
    <mergeCell ref="AE479:AJ479"/>
    <mergeCell ref="U479:X479"/>
    <mergeCell ref="Y479:AD479"/>
    <mergeCell ref="A468:T468"/>
    <mergeCell ref="AQ468:AV468"/>
    <mergeCell ref="AK470:AP470"/>
    <mergeCell ref="AQ470:AV470"/>
    <mergeCell ref="A477:T477"/>
    <mergeCell ref="U477:X477"/>
    <mergeCell ref="AR448:AW448"/>
    <mergeCell ref="AX448:BC448"/>
    <mergeCell ref="BD448:BI448"/>
    <mergeCell ref="BJ448:BO448"/>
    <mergeCell ref="BP448:BU448"/>
    <mergeCell ref="AZ317:BE317"/>
    <mergeCell ref="BF317:BL317"/>
    <mergeCell ref="BM317:BS317"/>
    <mergeCell ref="BT317:BY317"/>
    <mergeCell ref="F335:CF335"/>
    <mergeCell ref="F368:CZ368"/>
    <mergeCell ref="BM367:BS367"/>
    <mergeCell ref="BT367:BY367"/>
    <mergeCell ref="BZ367:CF367"/>
    <mergeCell ref="CG369:CM369"/>
    <mergeCell ref="CN369:CS369"/>
    <mergeCell ref="A369:E369"/>
    <mergeCell ref="F369:AA369"/>
    <mergeCell ref="AB369:AG369"/>
    <mergeCell ref="AH369:AR369"/>
    <mergeCell ref="AS369:AY369"/>
    <mergeCell ref="AZ369:BE369"/>
    <mergeCell ref="DC362:GT362"/>
    <mergeCell ref="DC363:DU363"/>
    <mergeCell ref="DC367:DU367"/>
    <mergeCell ref="CT369:CZ369"/>
    <mergeCell ref="CN188:CS188"/>
    <mergeCell ref="CT188:CZ188"/>
    <mergeCell ref="AS196:AY196"/>
    <mergeCell ref="AZ196:BE196"/>
    <mergeCell ref="A196:E196"/>
    <mergeCell ref="F196:AA196"/>
    <mergeCell ref="AB196:AG196"/>
    <mergeCell ref="AH196:AR196"/>
    <mergeCell ref="BF196:BL196"/>
    <mergeCell ref="BM196:BS196"/>
    <mergeCell ref="BT196:BY196"/>
    <mergeCell ref="BZ196:CF196"/>
    <mergeCell ref="CG196:CM196"/>
    <mergeCell ref="CN196:CS196"/>
    <mergeCell ref="CT196:CZ196"/>
    <mergeCell ref="A194:E194"/>
    <mergeCell ref="F194:AA194"/>
    <mergeCell ref="AB194:AG194"/>
    <mergeCell ref="AH194:AR194"/>
    <mergeCell ref="AS194:AY194"/>
    <mergeCell ref="AZ194:BE194"/>
    <mergeCell ref="BF194:BL194"/>
    <mergeCell ref="BM194:BS194"/>
    <mergeCell ref="BT194:BY194"/>
    <mergeCell ref="A200:E200"/>
    <mergeCell ref="F200:AA200"/>
    <mergeCell ref="AB200:AG200"/>
    <mergeCell ref="AH200:AR200"/>
    <mergeCell ref="BZ194:CF194"/>
    <mergeCell ref="CG194:CM194"/>
    <mergeCell ref="CN194:CS194"/>
    <mergeCell ref="CT194:CZ194"/>
    <mergeCell ref="F313:CF313"/>
    <mergeCell ref="BC469:BH469"/>
    <mergeCell ref="Y469:AD469"/>
    <mergeCell ref="AK467:AP467"/>
    <mergeCell ref="CH402:CN402"/>
    <mergeCell ref="CH404:CN404"/>
    <mergeCell ref="CA470:CF470"/>
    <mergeCell ref="BV448:CA448"/>
    <mergeCell ref="CB448:CG448"/>
    <mergeCell ref="CA467:CF467"/>
    <mergeCell ref="AK469:AP469"/>
    <mergeCell ref="A467:T467"/>
    <mergeCell ref="U467:X467"/>
    <mergeCell ref="Y467:AD467"/>
    <mergeCell ref="AE467:AJ467"/>
    <mergeCell ref="BO470:BT470"/>
    <mergeCell ref="BI469:BN469"/>
    <mergeCell ref="AQ467:AV467"/>
    <mergeCell ref="U468:X468"/>
    <mergeCell ref="Y468:AD468"/>
    <mergeCell ref="AE470:AJ470"/>
    <mergeCell ref="AW470:BB470"/>
    <mergeCell ref="A448:E448"/>
    <mergeCell ref="F448:V448"/>
    <mergeCell ref="W448:AK448"/>
    <mergeCell ref="AL448:AQ448"/>
    <mergeCell ref="CH448:CM448"/>
    <mergeCell ref="A368:E368"/>
    <mergeCell ref="AB263:AG263"/>
    <mergeCell ref="AH263:AR263"/>
    <mergeCell ref="AS263:AY263"/>
    <mergeCell ref="AZ263:BE263"/>
    <mergeCell ref="BF263:BL263"/>
    <mergeCell ref="CN263:CS263"/>
    <mergeCell ref="CT263:CZ263"/>
    <mergeCell ref="BM263:BS263"/>
    <mergeCell ref="BT263:BY263"/>
    <mergeCell ref="BZ263:CF263"/>
    <mergeCell ref="CG263:CM263"/>
    <mergeCell ref="A258:E258"/>
    <mergeCell ref="F258:CZ258"/>
    <mergeCell ref="A259:E259"/>
    <mergeCell ref="F259:AA259"/>
    <mergeCell ref="AB259:AG259"/>
    <mergeCell ref="AH259:AR259"/>
    <mergeCell ref="AS259:AY259"/>
    <mergeCell ref="AZ259:BE259"/>
    <mergeCell ref="BF259:BL259"/>
    <mergeCell ref="CN259:CS259"/>
    <mergeCell ref="CT259:CZ259"/>
    <mergeCell ref="A260:E260"/>
    <mergeCell ref="F260:CZ260"/>
    <mergeCell ref="BM259:BS259"/>
    <mergeCell ref="BT259:BY259"/>
    <mergeCell ref="BZ259:CF259"/>
    <mergeCell ref="CG259:CM259"/>
    <mergeCell ref="A255:E255"/>
    <mergeCell ref="F255:CZ255"/>
    <mergeCell ref="A256:E256"/>
    <mergeCell ref="F256:CZ256"/>
    <mergeCell ref="BV120:CA120"/>
    <mergeCell ref="CB120:CG120"/>
    <mergeCell ref="CH120:CN120"/>
    <mergeCell ref="CO120:CU120"/>
    <mergeCell ref="BZ227:CF227"/>
    <mergeCell ref="A257:E257"/>
    <mergeCell ref="F257:AA257"/>
    <mergeCell ref="AB257:AG257"/>
    <mergeCell ref="AH257:AR257"/>
    <mergeCell ref="AS257:AY257"/>
    <mergeCell ref="AZ257:BE257"/>
    <mergeCell ref="BF257:BL257"/>
    <mergeCell ref="BM257:BS257"/>
    <mergeCell ref="BT257:BY257"/>
    <mergeCell ref="BZ257:CF257"/>
    <mergeCell ref="CG257:CM257"/>
    <mergeCell ref="CN257:CS257"/>
    <mergeCell ref="CT257:CZ257"/>
    <mergeCell ref="A198:E198"/>
    <mergeCell ref="F198:AA198"/>
    <mergeCell ref="AB198:AG198"/>
    <mergeCell ref="AH198:AR198"/>
    <mergeCell ref="AS198:AY198"/>
    <mergeCell ref="AZ198:BE198"/>
    <mergeCell ref="BF198:BL198"/>
    <mergeCell ref="BM198:BS198"/>
    <mergeCell ref="BT198:BY198"/>
    <mergeCell ref="BZ198:CF198"/>
    <mergeCell ref="F367:AA367"/>
    <mergeCell ref="AB367:AG367"/>
    <mergeCell ref="AH367:AR367"/>
    <mergeCell ref="AS367:AY367"/>
    <mergeCell ref="AZ367:BE367"/>
    <mergeCell ref="BF367:BL367"/>
    <mergeCell ref="CT365:CZ365"/>
    <mergeCell ref="BT349:BY349"/>
    <mergeCell ref="BZ349:CF349"/>
    <mergeCell ref="BF369:BL369"/>
    <mergeCell ref="BM369:BS369"/>
    <mergeCell ref="BT369:BY369"/>
    <mergeCell ref="BZ369:CF369"/>
    <mergeCell ref="BF365:BL365"/>
    <mergeCell ref="BM365:BS365"/>
    <mergeCell ref="BT365:BY365"/>
    <mergeCell ref="BZ365:CF365"/>
    <mergeCell ref="BT358:BY358"/>
    <mergeCell ref="BZ358:CF358"/>
    <mergeCell ref="BT354:BY354"/>
    <mergeCell ref="BZ354:CF354"/>
    <mergeCell ref="BF354:BL354"/>
    <mergeCell ref="BM354:BS354"/>
    <mergeCell ref="CG365:CM365"/>
    <mergeCell ref="A361:E361"/>
    <mergeCell ref="A362:E362"/>
    <mergeCell ref="F362:CZ362"/>
    <mergeCell ref="A363:E363"/>
    <mergeCell ref="F363:AA363"/>
    <mergeCell ref="AB363:AG363"/>
    <mergeCell ref="AZ363:BE363"/>
    <mergeCell ref="BF363:BL363"/>
    <mergeCell ref="CN363:CS363"/>
    <mergeCell ref="F361:CF361"/>
    <mergeCell ref="CG367:CM367"/>
    <mergeCell ref="CN367:CS367"/>
    <mergeCell ref="CT367:CZ367"/>
    <mergeCell ref="A364:E364"/>
    <mergeCell ref="F364:CZ364"/>
    <mergeCell ref="BM363:BS363"/>
    <mergeCell ref="BT363:BY363"/>
    <mergeCell ref="BZ363:CF363"/>
    <mergeCell ref="CG363:CM363"/>
    <mergeCell ref="AH363:AR363"/>
    <mergeCell ref="AS363:AY363"/>
    <mergeCell ref="CT363:CZ363"/>
    <mergeCell ref="CN365:CS365"/>
    <mergeCell ref="A365:E365"/>
    <mergeCell ref="F365:AA365"/>
    <mergeCell ref="AB365:AG365"/>
    <mergeCell ref="AH365:AR365"/>
    <mergeCell ref="AS365:AY365"/>
    <mergeCell ref="AZ365:BE365"/>
    <mergeCell ref="A366:E366"/>
    <mergeCell ref="F366:CZ366"/>
    <mergeCell ref="A367:E367"/>
    <mergeCell ref="A358:E358"/>
    <mergeCell ref="F358:AA358"/>
    <mergeCell ref="AB358:AG358"/>
    <mergeCell ref="AH358:AR358"/>
    <mergeCell ref="CG358:CM358"/>
    <mergeCell ref="CN358:CS358"/>
    <mergeCell ref="AS358:AY358"/>
    <mergeCell ref="AZ358:BE358"/>
    <mergeCell ref="BF358:BL358"/>
    <mergeCell ref="BM358:BS358"/>
    <mergeCell ref="CT358:CZ358"/>
    <mergeCell ref="A359:E359"/>
    <mergeCell ref="F359:CZ359"/>
    <mergeCell ref="A360:E360"/>
    <mergeCell ref="F360:AA360"/>
    <mergeCell ref="AB360:AG360"/>
    <mergeCell ref="AH360:AR360"/>
    <mergeCell ref="AS360:AY360"/>
    <mergeCell ref="AZ360:BE360"/>
    <mergeCell ref="BF360:BL360"/>
    <mergeCell ref="CN360:CS360"/>
    <mergeCell ref="CT360:CZ360"/>
    <mergeCell ref="BM360:BS360"/>
    <mergeCell ref="BT360:BY360"/>
    <mergeCell ref="BZ360:CF360"/>
    <mergeCell ref="CG360:CM360"/>
    <mergeCell ref="A355:E355"/>
    <mergeCell ref="F355:CZ355"/>
    <mergeCell ref="A356:E356"/>
    <mergeCell ref="F356:AA356"/>
    <mergeCell ref="AB356:AG356"/>
    <mergeCell ref="AH356:AR356"/>
    <mergeCell ref="AS356:AY356"/>
    <mergeCell ref="AZ356:BE356"/>
    <mergeCell ref="BF356:BL356"/>
    <mergeCell ref="CN356:CS356"/>
    <mergeCell ref="CT356:CZ356"/>
    <mergeCell ref="A357:E357"/>
    <mergeCell ref="F357:CZ357"/>
    <mergeCell ref="BM356:BS356"/>
    <mergeCell ref="BT356:BY356"/>
    <mergeCell ref="BZ356:CF356"/>
    <mergeCell ref="CG356:CM356"/>
    <mergeCell ref="A352:E352"/>
    <mergeCell ref="BM351:BS351"/>
    <mergeCell ref="BT351:BY351"/>
    <mergeCell ref="BZ351:CF351"/>
    <mergeCell ref="CG351:CM351"/>
    <mergeCell ref="F352:CF352"/>
    <mergeCell ref="CG354:CM354"/>
    <mergeCell ref="CN354:CS354"/>
    <mergeCell ref="A353:E353"/>
    <mergeCell ref="F353:CZ353"/>
    <mergeCell ref="A354:E354"/>
    <mergeCell ref="F354:AA354"/>
    <mergeCell ref="AB354:AG354"/>
    <mergeCell ref="AH354:AR354"/>
    <mergeCell ref="AS354:AY354"/>
    <mergeCell ref="AZ354:BE354"/>
    <mergeCell ref="CT354:CZ354"/>
    <mergeCell ref="A349:E349"/>
    <mergeCell ref="F349:AA349"/>
    <mergeCell ref="AB349:AG349"/>
    <mergeCell ref="AH349:AR349"/>
    <mergeCell ref="CG349:CM349"/>
    <mergeCell ref="CN349:CS349"/>
    <mergeCell ref="AS349:AY349"/>
    <mergeCell ref="AZ349:BE349"/>
    <mergeCell ref="BF349:BL349"/>
    <mergeCell ref="BM349:BS349"/>
    <mergeCell ref="CT349:CZ349"/>
    <mergeCell ref="A350:E350"/>
    <mergeCell ref="F350:CZ350"/>
    <mergeCell ref="A351:E351"/>
    <mergeCell ref="F351:AA351"/>
    <mergeCell ref="AB351:AG351"/>
    <mergeCell ref="AH351:AR351"/>
    <mergeCell ref="AS351:AY351"/>
    <mergeCell ref="AZ351:BE351"/>
    <mergeCell ref="BF351:BL351"/>
    <mergeCell ref="CN351:CS351"/>
    <mergeCell ref="CT351:CZ351"/>
    <mergeCell ref="A346:E346"/>
    <mergeCell ref="F346:CZ346"/>
    <mergeCell ref="AB347:AG347"/>
    <mergeCell ref="AH347:AR347"/>
    <mergeCell ref="AS347:AY347"/>
    <mergeCell ref="AZ347:BE347"/>
    <mergeCell ref="BT345:BY345"/>
    <mergeCell ref="BF347:BL347"/>
    <mergeCell ref="CN347:CS347"/>
    <mergeCell ref="CT347:CZ347"/>
    <mergeCell ref="A348:E348"/>
    <mergeCell ref="F348:CZ348"/>
    <mergeCell ref="BM347:BS347"/>
    <mergeCell ref="BT347:BY347"/>
    <mergeCell ref="BZ347:CF347"/>
    <mergeCell ref="CG347:CM347"/>
    <mergeCell ref="A347:E347"/>
    <mergeCell ref="F347:AA347"/>
    <mergeCell ref="A343:E343"/>
    <mergeCell ref="BM342:BS342"/>
    <mergeCell ref="BT342:BY342"/>
    <mergeCell ref="BZ342:CF342"/>
    <mergeCell ref="CG342:CM342"/>
    <mergeCell ref="CT340:CZ340"/>
    <mergeCell ref="A341:E341"/>
    <mergeCell ref="F341:CZ341"/>
    <mergeCell ref="A342:E342"/>
    <mergeCell ref="A344:E344"/>
    <mergeCell ref="F344:CZ344"/>
    <mergeCell ref="A345:E345"/>
    <mergeCell ref="F345:AA345"/>
    <mergeCell ref="AB345:AG345"/>
    <mergeCell ref="AH345:AR345"/>
    <mergeCell ref="AS345:AY345"/>
    <mergeCell ref="AZ345:BE345"/>
    <mergeCell ref="BF345:BL345"/>
    <mergeCell ref="BM345:BS345"/>
    <mergeCell ref="BZ345:CF345"/>
    <mergeCell ref="CG345:CM345"/>
    <mergeCell ref="CN345:CS345"/>
    <mergeCell ref="CT345:CZ345"/>
    <mergeCell ref="F343:CF343"/>
    <mergeCell ref="F342:AA342"/>
    <mergeCell ref="AB342:AG342"/>
    <mergeCell ref="AH342:AR342"/>
    <mergeCell ref="AS342:AY342"/>
    <mergeCell ref="AZ342:BE342"/>
    <mergeCell ref="BF342:BL342"/>
    <mergeCell ref="A339:E339"/>
    <mergeCell ref="F339:CZ339"/>
    <mergeCell ref="BM338:BS338"/>
    <mergeCell ref="BT338:BY338"/>
    <mergeCell ref="BZ338:CF338"/>
    <mergeCell ref="CG338:CM338"/>
    <mergeCell ref="A338:E338"/>
    <mergeCell ref="F338:AA338"/>
    <mergeCell ref="A340:E340"/>
    <mergeCell ref="F340:AA340"/>
    <mergeCell ref="AB340:AG340"/>
    <mergeCell ref="AH340:AR340"/>
    <mergeCell ref="AS340:AY340"/>
    <mergeCell ref="AZ340:BE340"/>
    <mergeCell ref="BF340:BL340"/>
    <mergeCell ref="BM340:BS340"/>
    <mergeCell ref="CN342:CS342"/>
    <mergeCell ref="CT342:CZ342"/>
    <mergeCell ref="BT340:BY340"/>
    <mergeCell ref="BZ340:CF340"/>
    <mergeCell ref="CG340:CM340"/>
    <mergeCell ref="CN340:CS340"/>
    <mergeCell ref="A335:E335"/>
    <mergeCell ref="A336:E336"/>
    <mergeCell ref="F336:AA336"/>
    <mergeCell ref="AB336:AG336"/>
    <mergeCell ref="BM336:BS336"/>
    <mergeCell ref="CN333:CS333"/>
    <mergeCell ref="AH336:AR336"/>
    <mergeCell ref="AS336:AY336"/>
    <mergeCell ref="BZ336:CF336"/>
    <mergeCell ref="CG336:CM336"/>
    <mergeCell ref="CN336:CS336"/>
    <mergeCell ref="CT336:CZ336"/>
    <mergeCell ref="A337:E337"/>
    <mergeCell ref="F337:CZ337"/>
    <mergeCell ref="AZ336:BE336"/>
    <mergeCell ref="BF336:BL336"/>
    <mergeCell ref="AB338:AG338"/>
    <mergeCell ref="AH338:AR338"/>
    <mergeCell ref="AS338:AY338"/>
    <mergeCell ref="AZ338:BE338"/>
    <mergeCell ref="BT336:BY336"/>
    <mergeCell ref="BF338:BL338"/>
    <mergeCell ref="CN338:CS338"/>
    <mergeCell ref="CT338:CZ338"/>
    <mergeCell ref="F334:CF334"/>
    <mergeCell ref="CN331:CS331"/>
    <mergeCell ref="CT331:CZ331"/>
    <mergeCell ref="A332:E332"/>
    <mergeCell ref="F332:CZ332"/>
    <mergeCell ref="A333:E333"/>
    <mergeCell ref="F333:AA333"/>
    <mergeCell ref="AB333:AG333"/>
    <mergeCell ref="AH333:AR333"/>
    <mergeCell ref="AS333:AY333"/>
    <mergeCell ref="AZ333:BE333"/>
    <mergeCell ref="BF333:BL333"/>
    <mergeCell ref="CT333:CZ333"/>
    <mergeCell ref="A334:E334"/>
    <mergeCell ref="BM333:BS333"/>
    <mergeCell ref="BT333:BY333"/>
    <mergeCell ref="BZ333:CF333"/>
    <mergeCell ref="CG333:CM333"/>
    <mergeCell ref="AB327:AG327"/>
    <mergeCell ref="AH327:AR327"/>
    <mergeCell ref="AS327:AY327"/>
    <mergeCell ref="AB329:AG329"/>
    <mergeCell ref="AH329:AR329"/>
    <mergeCell ref="AS329:AY329"/>
    <mergeCell ref="AZ329:BE329"/>
    <mergeCell ref="BZ327:CF327"/>
    <mergeCell ref="AZ327:BE327"/>
    <mergeCell ref="BF329:BL329"/>
    <mergeCell ref="CN329:CS329"/>
    <mergeCell ref="CT329:CZ329"/>
    <mergeCell ref="BM329:BS329"/>
    <mergeCell ref="BT329:BY329"/>
    <mergeCell ref="BZ329:CF329"/>
    <mergeCell ref="CG329:CM329"/>
    <mergeCell ref="A329:E329"/>
    <mergeCell ref="F329:AA329"/>
    <mergeCell ref="BF327:BL327"/>
    <mergeCell ref="BM327:BS327"/>
    <mergeCell ref="BT327:BY327"/>
    <mergeCell ref="BM225:BS225"/>
    <mergeCell ref="AS221:AY221"/>
    <mergeCell ref="AZ221:BE221"/>
    <mergeCell ref="D30:CW30"/>
    <mergeCell ref="D31:CW31"/>
    <mergeCell ref="D29:CW29"/>
    <mergeCell ref="CN227:CS227"/>
    <mergeCell ref="CT227:CZ227"/>
    <mergeCell ref="AB115:AG115"/>
    <mergeCell ref="AH115:AN115"/>
    <mergeCell ref="AO115:AU115"/>
    <mergeCell ref="AV115:BA115"/>
    <mergeCell ref="BB115:BG115"/>
    <mergeCell ref="A325:E325"/>
    <mergeCell ref="A326:E326"/>
    <mergeCell ref="F326:CZ326"/>
    <mergeCell ref="D27:CW27"/>
    <mergeCell ref="D28:CW28"/>
    <mergeCell ref="CV116:DA116"/>
    <mergeCell ref="AO116:AU116"/>
    <mergeCell ref="AV116:BA116"/>
    <mergeCell ref="BB116:BG116"/>
    <mergeCell ref="BH116:BN116"/>
    <mergeCell ref="A288:DB288"/>
    <mergeCell ref="F314:CF314"/>
    <mergeCell ref="F325:CF325"/>
    <mergeCell ref="D32:CW32"/>
    <mergeCell ref="A120:E120"/>
    <mergeCell ref="F120:AA120"/>
    <mergeCell ref="AB120:AG120"/>
    <mergeCell ref="AH120:AN120"/>
    <mergeCell ref="AO120:AU120"/>
    <mergeCell ref="A224:E224"/>
    <mergeCell ref="F224:CZ224"/>
    <mergeCell ref="BM223:BS223"/>
    <mergeCell ref="BT223:BY223"/>
    <mergeCell ref="BZ223:CF223"/>
    <mergeCell ref="CG223:CM223"/>
    <mergeCell ref="A223:E223"/>
    <mergeCell ref="F223:AA223"/>
    <mergeCell ref="A225:E225"/>
    <mergeCell ref="F225:AA225"/>
    <mergeCell ref="AB225:AG225"/>
    <mergeCell ref="AH225:AR225"/>
    <mergeCell ref="A226:E226"/>
    <mergeCell ref="F226:CZ226"/>
    <mergeCell ref="A227:E227"/>
    <mergeCell ref="F227:AA227"/>
    <mergeCell ref="AB227:AG227"/>
    <mergeCell ref="AH227:AR227"/>
    <mergeCell ref="AS227:AY227"/>
    <mergeCell ref="AZ227:BE227"/>
    <mergeCell ref="BF227:BL227"/>
    <mergeCell ref="BT227:BY227"/>
    <mergeCell ref="CG227:CM227"/>
    <mergeCell ref="CT225:CZ225"/>
    <mergeCell ref="BT225:BY225"/>
    <mergeCell ref="BZ225:CF225"/>
    <mergeCell ref="CG225:CM225"/>
    <mergeCell ref="CN225:CS225"/>
    <mergeCell ref="BM227:BS227"/>
    <mergeCell ref="AS225:AY225"/>
    <mergeCell ref="AZ225:BE225"/>
    <mergeCell ref="BF225:BL225"/>
    <mergeCell ref="BK1:CW1"/>
    <mergeCell ref="BK2:CW2"/>
    <mergeCell ref="BK3:CW3"/>
    <mergeCell ref="BK4:CW4"/>
    <mergeCell ref="BZ221:CF221"/>
    <mergeCell ref="CG221:CM221"/>
    <mergeCell ref="CN221:CS221"/>
    <mergeCell ref="CT221:CZ221"/>
    <mergeCell ref="A222:E222"/>
    <mergeCell ref="F222:CZ222"/>
    <mergeCell ref="BF221:BL221"/>
    <mergeCell ref="BM221:BS221"/>
    <mergeCell ref="A221:E221"/>
    <mergeCell ref="F221:AA221"/>
    <mergeCell ref="AB223:AG223"/>
    <mergeCell ref="AH223:AR223"/>
    <mergeCell ref="AS223:AY223"/>
    <mergeCell ref="AZ223:BE223"/>
    <mergeCell ref="BT221:BY221"/>
    <mergeCell ref="AB221:AG221"/>
    <mergeCell ref="AH221:AR221"/>
    <mergeCell ref="BF223:BL223"/>
    <mergeCell ref="CN223:CS223"/>
    <mergeCell ref="CT223:CZ223"/>
    <mergeCell ref="BH115:BN115"/>
    <mergeCell ref="AB116:AG116"/>
    <mergeCell ref="AH116:AN116"/>
    <mergeCell ref="AV120:BA120"/>
    <mergeCell ref="BB120:BG120"/>
    <mergeCell ref="BH120:BN120"/>
    <mergeCell ref="BO120:BU120"/>
    <mergeCell ref="CV120:DA120"/>
    <mergeCell ref="A12:BG12"/>
    <mergeCell ref="BM12:CC12"/>
    <mergeCell ref="CH12:CY12"/>
    <mergeCell ref="B14:L14"/>
    <mergeCell ref="P14:Z14"/>
    <mergeCell ref="AC14:AM14"/>
    <mergeCell ref="AQ14:CC14"/>
    <mergeCell ref="CH14:CX14"/>
    <mergeCell ref="A9:BG9"/>
    <mergeCell ref="BM9:CD9"/>
    <mergeCell ref="CH9:CY9"/>
    <mergeCell ref="A11:BG11"/>
    <mergeCell ref="BM11:CC11"/>
    <mergeCell ref="CH11:CX11"/>
    <mergeCell ref="A6:CW6"/>
    <mergeCell ref="A8:BG8"/>
    <mergeCell ref="BM8:CC8"/>
    <mergeCell ref="CH8:CX8"/>
    <mergeCell ref="A33:CY33"/>
    <mergeCell ref="B35:CY35"/>
    <mergeCell ref="A37:CZ37"/>
    <mergeCell ref="A39:CZ39"/>
    <mergeCell ref="D26:CW26"/>
    <mergeCell ref="A21:BK21"/>
    <mergeCell ref="D22:CW22"/>
    <mergeCell ref="D25:CW25"/>
    <mergeCell ref="D23:CW23"/>
    <mergeCell ref="D24:CW24"/>
    <mergeCell ref="CH15:CY15"/>
    <mergeCell ref="A17:CX17"/>
    <mergeCell ref="A18:CX18"/>
    <mergeCell ref="B19:CY19"/>
    <mergeCell ref="B15:L15"/>
    <mergeCell ref="P15:Z15"/>
    <mergeCell ref="AC15:AM15"/>
    <mergeCell ref="AQ15:CC15"/>
    <mergeCell ref="BU42:BZ43"/>
    <mergeCell ref="CA42:CF43"/>
    <mergeCell ref="CG42:CM43"/>
    <mergeCell ref="CN42:CS43"/>
    <mergeCell ref="AV42:BA43"/>
    <mergeCell ref="BB42:BG43"/>
    <mergeCell ref="BH42:BN43"/>
    <mergeCell ref="BO42:BT43"/>
    <mergeCell ref="CN40:CR40"/>
    <mergeCell ref="A41:E43"/>
    <mergeCell ref="F41:V43"/>
    <mergeCell ref="W41:AU41"/>
    <mergeCell ref="AV41:BT41"/>
    <mergeCell ref="BU41:CS41"/>
    <mergeCell ref="W42:AB43"/>
    <mergeCell ref="AC42:AH43"/>
    <mergeCell ref="AI42:AO43"/>
    <mergeCell ref="AP42:AU43"/>
    <mergeCell ref="AV46:BA46"/>
    <mergeCell ref="BB46:BG46"/>
    <mergeCell ref="AI45:AO45"/>
    <mergeCell ref="AP45:AU45"/>
    <mergeCell ref="AV45:BA45"/>
    <mergeCell ref="BB45:BG45"/>
    <mergeCell ref="AI46:AO46"/>
    <mergeCell ref="AP46:AU46"/>
    <mergeCell ref="A46:E46"/>
    <mergeCell ref="F46:V46"/>
    <mergeCell ref="A45:E45"/>
    <mergeCell ref="F45:V45"/>
    <mergeCell ref="W45:AB45"/>
    <mergeCell ref="AC45:AH45"/>
    <mergeCell ref="W46:AB46"/>
    <mergeCell ref="AC46:AH46"/>
    <mergeCell ref="AI44:AO44"/>
    <mergeCell ref="AP44:AU44"/>
    <mergeCell ref="AV44:BA44"/>
    <mergeCell ref="BB44:BG44"/>
    <mergeCell ref="A44:E44"/>
    <mergeCell ref="F44:V44"/>
    <mergeCell ref="W44:AB44"/>
    <mergeCell ref="AC44:AH44"/>
    <mergeCell ref="BU46:BZ46"/>
    <mergeCell ref="CA46:CF46"/>
    <mergeCell ref="CG46:CM46"/>
    <mergeCell ref="CN46:CS46"/>
    <mergeCell ref="CG44:CM44"/>
    <mergeCell ref="CN44:CS44"/>
    <mergeCell ref="CG45:CM45"/>
    <mergeCell ref="CN45:CS45"/>
    <mergeCell ref="BU44:BZ44"/>
    <mergeCell ref="CA44:CF44"/>
    <mergeCell ref="BH46:BN46"/>
    <mergeCell ref="BO46:BT46"/>
    <mergeCell ref="BH44:BN44"/>
    <mergeCell ref="BO44:BT44"/>
    <mergeCell ref="BH45:BN45"/>
    <mergeCell ref="BO45:BT45"/>
    <mergeCell ref="BU45:BZ45"/>
    <mergeCell ref="CA45:CF45"/>
    <mergeCell ref="AV47:BA47"/>
    <mergeCell ref="BB47:BG47"/>
    <mergeCell ref="A48:E48"/>
    <mergeCell ref="F48:V48"/>
    <mergeCell ref="W48:AB48"/>
    <mergeCell ref="AC48:AH48"/>
    <mergeCell ref="A47:E47"/>
    <mergeCell ref="F47:V47"/>
    <mergeCell ref="W47:AB47"/>
    <mergeCell ref="AC47:AH47"/>
    <mergeCell ref="CG47:CM47"/>
    <mergeCell ref="CN47:CS47"/>
    <mergeCell ref="AI48:AO48"/>
    <mergeCell ref="AP48:AU48"/>
    <mergeCell ref="BU47:BZ47"/>
    <mergeCell ref="CA47:CF47"/>
    <mergeCell ref="AI47:AO47"/>
    <mergeCell ref="AP47:AU47"/>
    <mergeCell ref="BH47:BN47"/>
    <mergeCell ref="BO47:BT47"/>
    <mergeCell ref="CA49:CF49"/>
    <mergeCell ref="CG49:CM49"/>
    <mergeCell ref="CG48:CM48"/>
    <mergeCell ref="CN48:CS48"/>
    <mergeCell ref="CN49:CS49"/>
    <mergeCell ref="A51:CZ51"/>
    <mergeCell ref="BU48:BZ48"/>
    <mergeCell ref="CA48:CF48"/>
    <mergeCell ref="A49:V49"/>
    <mergeCell ref="W49:AB49"/>
    <mergeCell ref="AC49:AH49"/>
    <mergeCell ref="AI49:AO49"/>
    <mergeCell ref="AP49:AU49"/>
    <mergeCell ref="AV49:BA49"/>
    <mergeCell ref="BO49:BT49"/>
    <mergeCell ref="BU49:BZ49"/>
    <mergeCell ref="AV48:BA48"/>
    <mergeCell ref="BB48:BG48"/>
    <mergeCell ref="BB49:BG49"/>
    <mergeCell ref="BH49:BN49"/>
    <mergeCell ref="BH48:BN48"/>
    <mergeCell ref="BO48:BT48"/>
    <mergeCell ref="BB54:BG55"/>
    <mergeCell ref="BH54:BN55"/>
    <mergeCell ref="BO54:BT55"/>
    <mergeCell ref="A56:E56"/>
    <mergeCell ref="F56:V56"/>
    <mergeCell ref="W56:AB56"/>
    <mergeCell ref="AC56:AH56"/>
    <mergeCell ref="AI56:AO56"/>
    <mergeCell ref="AP56:AU56"/>
    <mergeCell ref="AV56:BA56"/>
    <mergeCell ref="BO52:BS52"/>
    <mergeCell ref="A53:E55"/>
    <mergeCell ref="F53:V55"/>
    <mergeCell ref="W53:AU53"/>
    <mergeCell ref="AV53:BT53"/>
    <mergeCell ref="W54:AB55"/>
    <mergeCell ref="AC54:AH55"/>
    <mergeCell ref="AI54:AO55"/>
    <mergeCell ref="AP54:AU55"/>
    <mergeCell ref="AV54:BA55"/>
    <mergeCell ref="BB57:BG57"/>
    <mergeCell ref="BH57:BN57"/>
    <mergeCell ref="BO57:BT57"/>
    <mergeCell ref="A58:E58"/>
    <mergeCell ref="F58:V58"/>
    <mergeCell ref="W58:AB58"/>
    <mergeCell ref="AC58:AH58"/>
    <mergeCell ref="AI58:AO58"/>
    <mergeCell ref="AP58:AU58"/>
    <mergeCell ref="AV58:BA58"/>
    <mergeCell ref="BB56:BG56"/>
    <mergeCell ref="BH56:BN56"/>
    <mergeCell ref="BO56:BT56"/>
    <mergeCell ref="A57:E57"/>
    <mergeCell ref="F57:V57"/>
    <mergeCell ref="W57:AB57"/>
    <mergeCell ref="AC57:AH57"/>
    <mergeCell ref="AI57:AO57"/>
    <mergeCell ref="AP57:AU57"/>
    <mergeCell ref="AV57:BA57"/>
    <mergeCell ref="BB59:BG59"/>
    <mergeCell ref="BH59:BN59"/>
    <mergeCell ref="BH61:BN61"/>
    <mergeCell ref="CN59:CS59"/>
    <mergeCell ref="A60:E60"/>
    <mergeCell ref="F60:V60"/>
    <mergeCell ref="W60:AB60"/>
    <mergeCell ref="AC60:AH60"/>
    <mergeCell ref="AI60:AO60"/>
    <mergeCell ref="AP60:AU60"/>
    <mergeCell ref="AV60:BA60"/>
    <mergeCell ref="CN58:CS58"/>
    <mergeCell ref="A59:E59"/>
    <mergeCell ref="F59:V59"/>
    <mergeCell ref="W59:AB59"/>
    <mergeCell ref="AC59:AH59"/>
    <mergeCell ref="AI59:AO59"/>
    <mergeCell ref="AP59:AU59"/>
    <mergeCell ref="AV59:BA59"/>
    <mergeCell ref="BO59:BT59"/>
    <mergeCell ref="BU59:BZ59"/>
    <mergeCell ref="CA58:CF58"/>
    <mergeCell ref="CG58:CM58"/>
    <mergeCell ref="CA59:CF59"/>
    <mergeCell ref="CG59:CM59"/>
    <mergeCell ref="BB58:BG58"/>
    <mergeCell ref="BH58:BN58"/>
    <mergeCell ref="BO58:BT58"/>
    <mergeCell ref="BU58:BZ58"/>
    <mergeCell ref="CO67:CS67"/>
    <mergeCell ref="A68:E70"/>
    <mergeCell ref="F68:W70"/>
    <mergeCell ref="X68:AU68"/>
    <mergeCell ref="AV68:BU68"/>
    <mergeCell ref="BV68:CT68"/>
    <mergeCell ref="X69:AB70"/>
    <mergeCell ref="AC69:AH70"/>
    <mergeCell ref="AI69:AO70"/>
    <mergeCell ref="AP69:AU70"/>
    <mergeCell ref="BO61:BT61"/>
    <mergeCell ref="A64:CZ64"/>
    <mergeCell ref="B66:DA66"/>
    <mergeCell ref="BB60:BG60"/>
    <mergeCell ref="BH60:BN60"/>
    <mergeCell ref="BO60:BT60"/>
    <mergeCell ref="A61:V61"/>
    <mergeCell ref="W61:AB61"/>
    <mergeCell ref="AC61:AH61"/>
    <mergeCell ref="AI61:AO61"/>
    <mergeCell ref="AP61:AU61"/>
    <mergeCell ref="AV61:BA61"/>
    <mergeCell ref="BB61:BG61"/>
    <mergeCell ref="AI71:AO71"/>
    <mergeCell ref="BP71:BU71"/>
    <mergeCell ref="AP71:AU71"/>
    <mergeCell ref="CH69:CN70"/>
    <mergeCell ref="CO69:CT70"/>
    <mergeCell ref="CH71:CN71"/>
    <mergeCell ref="CO71:CT71"/>
    <mergeCell ref="BV71:CA71"/>
    <mergeCell ref="CB71:CG71"/>
    <mergeCell ref="AV69:BB70"/>
    <mergeCell ref="A72:E72"/>
    <mergeCell ref="F72:W72"/>
    <mergeCell ref="AV71:BB71"/>
    <mergeCell ref="A71:E71"/>
    <mergeCell ref="F71:W71"/>
    <mergeCell ref="X71:AB71"/>
    <mergeCell ref="AC71:AH71"/>
    <mergeCell ref="X72:AB72"/>
    <mergeCell ref="AC72:AH72"/>
    <mergeCell ref="AI72:AO72"/>
    <mergeCell ref="BC69:BH70"/>
    <mergeCell ref="BV69:CA70"/>
    <mergeCell ref="CB69:CG70"/>
    <mergeCell ref="BC71:BH71"/>
    <mergeCell ref="BI69:BO70"/>
    <mergeCell ref="BP69:BU70"/>
    <mergeCell ref="BI71:BO71"/>
    <mergeCell ref="AP74:AU74"/>
    <mergeCell ref="BV73:CA73"/>
    <mergeCell ref="CB73:CG73"/>
    <mergeCell ref="CH72:CN72"/>
    <mergeCell ref="AV72:BB72"/>
    <mergeCell ref="BC72:BH72"/>
    <mergeCell ref="BI72:BO72"/>
    <mergeCell ref="BP72:BU72"/>
    <mergeCell ref="AV74:BB74"/>
    <mergeCell ref="CB74:CG74"/>
    <mergeCell ref="CH73:CN73"/>
    <mergeCell ref="CO73:CT73"/>
    <mergeCell ref="BV72:CA72"/>
    <mergeCell ref="CB72:CG72"/>
    <mergeCell ref="CO72:CT72"/>
    <mergeCell ref="A73:E73"/>
    <mergeCell ref="F73:W73"/>
    <mergeCell ref="X73:AB73"/>
    <mergeCell ref="AC73:AH73"/>
    <mergeCell ref="AI73:AO73"/>
    <mergeCell ref="AP73:AU73"/>
    <mergeCell ref="BI73:BO73"/>
    <mergeCell ref="BP73:BU73"/>
    <mergeCell ref="AV73:BB73"/>
    <mergeCell ref="BC73:BH73"/>
    <mergeCell ref="AP72:AU72"/>
    <mergeCell ref="AI80:AO81"/>
    <mergeCell ref="AP80:AU81"/>
    <mergeCell ref="AI82:AO82"/>
    <mergeCell ref="AP82:AU82"/>
    <mergeCell ref="CH80:CN81"/>
    <mergeCell ref="CO80:CT81"/>
    <mergeCell ref="AV80:BB81"/>
    <mergeCell ref="BC80:BH81"/>
    <mergeCell ref="BI80:BO81"/>
    <mergeCell ref="BP80:BU81"/>
    <mergeCell ref="BV80:CA81"/>
    <mergeCell ref="CB80:CG81"/>
    <mergeCell ref="CH74:CN74"/>
    <mergeCell ref="CO74:CT74"/>
    <mergeCell ref="CO78:CS78"/>
    <mergeCell ref="A79:E81"/>
    <mergeCell ref="F79:W81"/>
    <mergeCell ref="X79:AU79"/>
    <mergeCell ref="AV79:BU79"/>
    <mergeCell ref="BV79:CT79"/>
    <mergeCell ref="X80:AB81"/>
    <mergeCell ref="AC80:AH81"/>
    <mergeCell ref="B77:DA77"/>
    <mergeCell ref="BC74:BH74"/>
    <mergeCell ref="BI74:BO74"/>
    <mergeCell ref="BP74:BU74"/>
    <mergeCell ref="BV74:CA74"/>
    <mergeCell ref="A74:E74"/>
    <mergeCell ref="F74:W74"/>
    <mergeCell ref="X74:AB74"/>
    <mergeCell ref="AC74:AH74"/>
    <mergeCell ref="AI74:AO74"/>
    <mergeCell ref="AV83:BB83"/>
    <mergeCell ref="BC83:BH83"/>
    <mergeCell ref="CH83:CN83"/>
    <mergeCell ref="CO83:CT83"/>
    <mergeCell ref="B85:DA85"/>
    <mergeCell ref="BP86:BT86"/>
    <mergeCell ref="BI83:BO83"/>
    <mergeCell ref="BP83:BU83"/>
    <mergeCell ref="BV83:CA83"/>
    <mergeCell ref="CB83:CG83"/>
    <mergeCell ref="A83:E83"/>
    <mergeCell ref="F83:W83"/>
    <mergeCell ref="X83:AB83"/>
    <mergeCell ref="AC83:AH83"/>
    <mergeCell ref="AI83:AO83"/>
    <mergeCell ref="AP83:AU83"/>
    <mergeCell ref="AV82:BB82"/>
    <mergeCell ref="BC82:BH82"/>
    <mergeCell ref="CH82:CN82"/>
    <mergeCell ref="CO82:CT82"/>
    <mergeCell ref="BI82:BO82"/>
    <mergeCell ref="BP82:BU82"/>
    <mergeCell ref="BV82:CA82"/>
    <mergeCell ref="CB82:CG82"/>
    <mergeCell ref="A82:E82"/>
    <mergeCell ref="F82:W82"/>
    <mergeCell ref="X82:AB82"/>
    <mergeCell ref="AC82:AH82"/>
    <mergeCell ref="BI90:BO90"/>
    <mergeCell ref="BP90:BU90"/>
    <mergeCell ref="AI91:AO91"/>
    <mergeCell ref="AP91:AU91"/>
    <mergeCell ref="AV91:BB91"/>
    <mergeCell ref="BC91:BH91"/>
    <mergeCell ref="AI90:AO90"/>
    <mergeCell ref="AP90:AU90"/>
    <mergeCell ref="AV90:BB90"/>
    <mergeCell ref="BC90:BH90"/>
    <mergeCell ref="A91:E91"/>
    <mergeCell ref="F91:W91"/>
    <mergeCell ref="X91:AB91"/>
    <mergeCell ref="AC91:AH91"/>
    <mergeCell ref="BI88:BO89"/>
    <mergeCell ref="BP88:BU89"/>
    <mergeCell ref="A90:E90"/>
    <mergeCell ref="F90:W90"/>
    <mergeCell ref="X90:AB90"/>
    <mergeCell ref="AC90:AH90"/>
    <mergeCell ref="A87:E89"/>
    <mergeCell ref="F87:W89"/>
    <mergeCell ref="X87:AU87"/>
    <mergeCell ref="AV87:BU87"/>
    <mergeCell ref="X88:AB89"/>
    <mergeCell ref="AC88:AH89"/>
    <mergeCell ref="AI88:AO89"/>
    <mergeCell ref="AP88:AU89"/>
    <mergeCell ref="AV88:BB89"/>
    <mergeCell ref="BC88:BH89"/>
    <mergeCell ref="B95:DA95"/>
    <mergeCell ref="BP96:BT96"/>
    <mergeCell ref="BI92:BO92"/>
    <mergeCell ref="BP92:BU92"/>
    <mergeCell ref="A93:E93"/>
    <mergeCell ref="F93:W93"/>
    <mergeCell ref="X93:AB93"/>
    <mergeCell ref="AC93:AH93"/>
    <mergeCell ref="AI93:AO93"/>
    <mergeCell ref="AP93:AU93"/>
    <mergeCell ref="AV93:BB93"/>
    <mergeCell ref="BC93:BH93"/>
    <mergeCell ref="BI91:BO91"/>
    <mergeCell ref="BP91:BU91"/>
    <mergeCell ref="AV92:BB92"/>
    <mergeCell ref="BC92:BH92"/>
    <mergeCell ref="BI93:BO93"/>
    <mergeCell ref="BP93:BU93"/>
    <mergeCell ref="A92:E92"/>
    <mergeCell ref="F92:W92"/>
    <mergeCell ref="X92:AB92"/>
    <mergeCell ref="AC92:AH92"/>
    <mergeCell ref="AI92:AO92"/>
    <mergeCell ref="AP92:AU92"/>
    <mergeCell ref="BI98:BO99"/>
    <mergeCell ref="BP98:BU99"/>
    <mergeCell ref="AV100:BB100"/>
    <mergeCell ref="BC100:BH100"/>
    <mergeCell ref="BI101:BO101"/>
    <mergeCell ref="BP101:BU101"/>
    <mergeCell ref="AI100:AO100"/>
    <mergeCell ref="AP100:AU100"/>
    <mergeCell ref="A97:E99"/>
    <mergeCell ref="F97:W99"/>
    <mergeCell ref="X97:AU97"/>
    <mergeCell ref="A100:E100"/>
    <mergeCell ref="F100:W100"/>
    <mergeCell ref="X100:AB100"/>
    <mergeCell ref="AC100:AH100"/>
    <mergeCell ref="AV97:BU97"/>
    <mergeCell ref="X98:AB99"/>
    <mergeCell ref="AC98:AH99"/>
    <mergeCell ref="AI98:AO99"/>
    <mergeCell ref="AP98:AU99"/>
    <mergeCell ref="AV98:BB99"/>
    <mergeCell ref="BC98:BH99"/>
    <mergeCell ref="CV106:CZ106"/>
    <mergeCell ref="A107:E108"/>
    <mergeCell ref="F107:AA108"/>
    <mergeCell ref="AB107:BA107"/>
    <mergeCell ref="BB107:CA107"/>
    <mergeCell ref="CB107:DA107"/>
    <mergeCell ref="AB108:AG108"/>
    <mergeCell ref="AH108:AN108"/>
    <mergeCell ref="AO108:AU108"/>
    <mergeCell ref="AV108:BA108"/>
    <mergeCell ref="B104:DA104"/>
    <mergeCell ref="C105:DB105"/>
    <mergeCell ref="BI100:BO100"/>
    <mergeCell ref="BP100:BU100"/>
    <mergeCell ref="A101:E101"/>
    <mergeCell ref="F101:W101"/>
    <mergeCell ref="X101:AB101"/>
    <mergeCell ref="AC101:AH101"/>
    <mergeCell ref="AI101:AO101"/>
    <mergeCell ref="AP101:AU101"/>
    <mergeCell ref="AV101:BB101"/>
    <mergeCell ref="BC101:BH101"/>
    <mergeCell ref="AO109:AU109"/>
    <mergeCell ref="AV109:BA109"/>
    <mergeCell ref="A109:E109"/>
    <mergeCell ref="F109:AA109"/>
    <mergeCell ref="AB109:AG109"/>
    <mergeCell ref="AH109:AN109"/>
    <mergeCell ref="AB110:AG110"/>
    <mergeCell ref="AH110:AN110"/>
    <mergeCell ref="CB109:CG109"/>
    <mergeCell ref="CH109:CN109"/>
    <mergeCell ref="CO108:CU108"/>
    <mergeCell ref="CV108:DA108"/>
    <mergeCell ref="BB108:BG108"/>
    <mergeCell ref="BH108:BN108"/>
    <mergeCell ref="BO108:BU108"/>
    <mergeCell ref="BV108:CA108"/>
    <mergeCell ref="CB108:CG108"/>
    <mergeCell ref="CH108:CN108"/>
    <mergeCell ref="A211:E211"/>
    <mergeCell ref="F211:CZ211"/>
    <mergeCell ref="CO115:CU115"/>
    <mergeCell ref="CV115:DA115"/>
    <mergeCell ref="A115:E115"/>
    <mergeCell ref="F115:AA115"/>
    <mergeCell ref="CO123:CU123"/>
    <mergeCell ref="CV123:DA123"/>
    <mergeCell ref="A212:E212"/>
    <mergeCell ref="F212:AA212"/>
    <mergeCell ref="AB212:AG212"/>
    <mergeCell ref="AH212:AR212"/>
    <mergeCell ref="AS212:AY212"/>
    <mergeCell ref="AZ212:BE212"/>
    <mergeCell ref="CO109:CU109"/>
    <mergeCell ref="CV109:DA109"/>
    <mergeCell ref="BB109:BG109"/>
    <mergeCell ref="BH109:BN109"/>
    <mergeCell ref="BF212:BL212"/>
    <mergeCell ref="BM212:BS212"/>
    <mergeCell ref="BB111:BG111"/>
    <mergeCell ref="BH111:BN111"/>
    <mergeCell ref="BO109:BU109"/>
    <mergeCell ref="BV109:CA109"/>
    <mergeCell ref="A210:E210"/>
    <mergeCell ref="F210:CZ210"/>
    <mergeCell ref="BO115:BU115"/>
    <mergeCell ref="BV115:CA115"/>
    <mergeCell ref="CB115:CG115"/>
    <mergeCell ref="CH115:CN115"/>
    <mergeCell ref="A116:E116"/>
    <mergeCell ref="F116:AA116"/>
    <mergeCell ref="A113:E113"/>
    <mergeCell ref="F113:AA113"/>
    <mergeCell ref="AB113:AG113"/>
    <mergeCell ref="AH113:AN113"/>
    <mergeCell ref="AO113:AU113"/>
    <mergeCell ref="AV113:BA113"/>
    <mergeCell ref="BB113:BG113"/>
    <mergeCell ref="BH113:BN113"/>
    <mergeCell ref="CO110:CU110"/>
    <mergeCell ref="CV110:DA110"/>
    <mergeCell ref="A112:E112"/>
    <mergeCell ref="F112:AA112"/>
    <mergeCell ref="AB112:AG112"/>
    <mergeCell ref="AH112:AN112"/>
    <mergeCell ref="AO112:AU112"/>
    <mergeCell ref="AV112:BA112"/>
    <mergeCell ref="BB112:BG112"/>
    <mergeCell ref="BH112:BN112"/>
    <mergeCell ref="AO110:AU110"/>
    <mergeCell ref="AV110:BA110"/>
    <mergeCell ref="BB110:BG110"/>
    <mergeCell ref="BH110:BN110"/>
    <mergeCell ref="BO110:BU110"/>
    <mergeCell ref="BV110:CA110"/>
    <mergeCell ref="CB110:CG110"/>
    <mergeCell ref="CH110:CN110"/>
    <mergeCell ref="A110:E110"/>
    <mergeCell ref="F110:AA110"/>
    <mergeCell ref="CO111:CU111"/>
    <mergeCell ref="CV111:DA111"/>
    <mergeCell ref="BT212:BY212"/>
    <mergeCell ref="BZ212:CF212"/>
    <mergeCell ref="CG212:CM212"/>
    <mergeCell ref="CN212:CS212"/>
    <mergeCell ref="CT212:CZ212"/>
    <mergeCell ref="BO116:BU116"/>
    <mergeCell ref="BV116:CA116"/>
    <mergeCell ref="CB116:CG116"/>
    <mergeCell ref="BO111:BU111"/>
    <mergeCell ref="BV111:CA111"/>
    <mergeCell ref="CB111:CG111"/>
    <mergeCell ref="CH111:CN111"/>
    <mergeCell ref="CO113:CU113"/>
    <mergeCell ref="CV113:DA113"/>
    <mergeCell ref="A111:E111"/>
    <mergeCell ref="F111:AA111"/>
    <mergeCell ref="AB111:AG111"/>
    <mergeCell ref="AH111:AN111"/>
    <mergeCell ref="AO111:AU111"/>
    <mergeCell ref="AV111:BA111"/>
    <mergeCell ref="BV113:CA113"/>
    <mergeCell ref="CB113:CG113"/>
    <mergeCell ref="CH113:CN113"/>
    <mergeCell ref="BO112:BU112"/>
    <mergeCell ref="BV112:CA112"/>
    <mergeCell ref="CB112:CG112"/>
    <mergeCell ref="CH112:CN112"/>
    <mergeCell ref="BO113:BU113"/>
    <mergeCell ref="CO112:CU112"/>
    <mergeCell ref="CV112:DA112"/>
    <mergeCell ref="BO123:BU123"/>
    <mergeCell ref="BV123:CA123"/>
    <mergeCell ref="CT214:CZ214"/>
    <mergeCell ref="A215:E215"/>
    <mergeCell ref="F215:CZ215"/>
    <mergeCell ref="A216:E216"/>
    <mergeCell ref="F216:AA216"/>
    <mergeCell ref="AB216:AG216"/>
    <mergeCell ref="AH216:AR216"/>
    <mergeCell ref="AS216:AY216"/>
    <mergeCell ref="AZ216:BE216"/>
    <mergeCell ref="BT214:BY214"/>
    <mergeCell ref="BZ214:CF214"/>
    <mergeCell ref="CG214:CM214"/>
    <mergeCell ref="CN214:CS214"/>
    <mergeCell ref="A213:E213"/>
    <mergeCell ref="F213:CZ213"/>
    <mergeCell ref="A214:E214"/>
    <mergeCell ref="F214:AA214"/>
    <mergeCell ref="AB214:AG214"/>
    <mergeCell ref="AH214:AR214"/>
    <mergeCell ref="AS214:AY214"/>
    <mergeCell ref="AZ214:BE214"/>
    <mergeCell ref="BF214:BL214"/>
    <mergeCell ref="BM214:BS214"/>
    <mergeCell ref="CT218:CZ218"/>
    <mergeCell ref="A219:E219"/>
    <mergeCell ref="F219:CZ219"/>
    <mergeCell ref="A218:E218"/>
    <mergeCell ref="F218:AA218"/>
    <mergeCell ref="AB218:AG218"/>
    <mergeCell ref="A220:E220"/>
    <mergeCell ref="F220:CZ220"/>
    <mergeCell ref="BT218:BY218"/>
    <mergeCell ref="BZ218:CF218"/>
    <mergeCell ref="CG218:CM218"/>
    <mergeCell ref="CN218:CS218"/>
    <mergeCell ref="AS218:AY218"/>
    <mergeCell ref="AZ218:BE218"/>
    <mergeCell ref="BF218:BL218"/>
    <mergeCell ref="BM218:BS218"/>
    <mergeCell ref="CN216:CS216"/>
    <mergeCell ref="CT216:CZ216"/>
    <mergeCell ref="A217:E217"/>
    <mergeCell ref="F217:CZ217"/>
    <mergeCell ref="BM216:BS216"/>
    <mergeCell ref="BT216:BY216"/>
    <mergeCell ref="BZ216:CF216"/>
    <mergeCell ref="CG216:CM216"/>
    <mergeCell ref="BF216:BL216"/>
    <mergeCell ref="AH218:AR218"/>
    <mergeCell ref="CB123:CG123"/>
    <mergeCell ref="CH123:CN123"/>
    <mergeCell ref="C125:DB125"/>
    <mergeCell ref="BV126:BZ126"/>
    <mergeCell ref="CO114:CU114"/>
    <mergeCell ref="CV114:DA114"/>
    <mergeCell ref="A123:E123"/>
    <mergeCell ref="F123:AA123"/>
    <mergeCell ref="AB123:AG123"/>
    <mergeCell ref="AH123:AN123"/>
    <mergeCell ref="AO123:AU123"/>
    <mergeCell ref="AV123:BA123"/>
    <mergeCell ref="BB123:BG123"/>
    <mergeCell ref="BH123:BN123"/>
    <mergeCell ref="BV114:CA114"/>
    <mergeCell ref="CB114:CG114"/>
    <mergeCell ref="CH114:CN114"/>
    <mergeCell ref="AO114:AU114"/>
    <mergeCell ref="AV114:BA114"/>
    <mergeCell ref="BB114:BG114"/>
    <mergeCell ref="BH114:BN114"/>
    <mergeCell ref="BO114:BU114"/>
    <mergeCell ref="A114:E114"/>
    <mergeCell ref="F114:AA114"/>
    <mergeCell ref="AB114:AG114"/>
    <mergeCell ref="AH114:AN114"/>
    <mergeCell ref="CH116:CN116"/>
    <mergeCell ref="CO116:CU116"/>
    <mergeCell ref="AH118:AN118"/>
    <mergeCell ref="A117:E117"/>
    <mergeCell ref="F117:AA117"/>
    <mergeCell ref="AB117:AG117"/>
    <mergeCell ref="BO129:BU129"/>
    <mergeCell ref="BV129:CA129"/>
    <mergeCell ref="A130:E130"/>
    <mergeCell ref="F130:AA130"/>
    <mergeCell ref="AB130:AG130"/>
    <mergeCell ref="AH130:AN130"/>
    <mergeCell ref="AO130:AU130"/>
    <mergeCell ref="AV130:BA130"/>
    <mergeCell ref="BB130:BG130"/>
    <mergeCell ref="BH130:BN130"/>
    <mergeCell ref="BO128:BU128"/>
    <mergeCell ref="BV128:CA128"/>
    <mergeCell ref="A129:E129"/>
    <mergeCell ref="F129:AA129"/>
    <mergeCell ref="AB129:AG129"/>
    <mergeCell ref="AH129:AN129"/>
    <mergeCell ref="AO129:AU129"/>
    <mergeCell ref="AV129:BA129"/>
    <mergeCell ref="BB129:BG129"/>
    <mergeCell ref="BH129:BN129"/>
    <mergeCell ref="A127:E128"/>
    <mergeCell ref="F127:AA128"/>
    <mergeCell ref="AB127:BA127"/>
    <mergeCell ref="BB127:CA127"/>
    <mergeCell ref="AB128:AG128"/>
    <mergeCell ref="AH128:AN128"/>
    <mergeCell ref="AO128:AU128"/>
    <mergeCell ref="AV128:BA128"/>
    <mergeCell ref="BB128:BG128"/>
    <mergeCell ref="BH128:BN128"/>
    <mergeCell ref="B144:DA144"/>
    <mergeCell ref="C145:DB145"/>
    <mergeCell ref="A142:E142"/>
    <mergeCell ref="F142:AA142"/>
    <mergeCell ref="AB142:AG142"/>
    <mergeCell ref="AH142:AN142"/>
    <mergeCell ref="AO142:AU142"/>
    <mergeCell ref="AV142:BA142"/>
    <mergeCell ref="BB142:BG142"/>
    <mergeCell ref="BH142:BN142"/>
    <mergeCell ref="BO130:BU130"/>
    <mergeCell ref="BV130:CA130"/>
    <mergeCell ref="BO142:BU142"/>
    <mergeCell ref="BV142:CA142"/>
    <mergeCell ref="BO131:BU131"/>
    <mergeCell ref="BV131:CA131"/>
    <mergeCell ref="BO132:BU132"/>
    <mergeCell ref="BV132:CA132"/>
    <mergeCell ref="BO133:BU133"/>
    <mergeCell ref="BV133:CA133"/>
    <mergeCell ref="AO133:AU133"/>
    <mergeCell ref="AV133:BA133"/>
    <mergeCell ref="BB133:BG133"/>
    <mergeCell ref="BH133:BN133"/>
    <mergeCell ref="A133:E133"/>
    <mergeCell ref="F133:AA133"/>
    <mergeCell ref="AB133:AG133"/>
    <mergeCell ref="AH133:AN133"/>
    <mergeCell ref="BH131:BN131"/>
    <mergeCell ref="A132:E132"/>
    <mergeCell ref="F132:AA132"/>
    <mergeCell ref="AB132:AG132"/>
    <mergeCell ref="CT146:CX146"/>
    <mergeCell ref="A147:E148"/>
    <mergeCell ref="F147:AA148"/>
    <mergeCell ref="AB147:AG148"/>
    <mergeCell ref="AH147:AR148"/>
    <mergeCell ref="AS147:BL147"/>
    <mergeCell ref="CG148:CM148"/>
    <mergeCell ref="CN148:CS148"/>
    <mergeCell ref="CT148:CZ148"/>
    <mergeCell ref="BM147:CF147"/>
    <mergeCell ref="CG147:CZ147"/>
    <mergeCell ref="AS148:AY148"/>
    <mergeCell ref="AZ148:BE148"/>
    <mergeCell ref="BF148:BL148"/>
    <mergeCell ref="BM148:BS148"/>
    <mergeCell ref="BT148:BY148"/>
    <mergeCell ref="BZ148:CF148"/>
    <mergeCell ref="A151:E151"/>
    <mergeCell ref="F151:CZ151"/>
    <mergeCell ref="A152:E152"/>
    <mergeCell ref="F152:AA152"/>
    <mergeCell ref="AB152:AG152"/>
    <mergeCell ref="AH152:AR152"/>
    <mergeCell ref="AS152:AY152"/>
    <mergeCell ref="AZ152:BE152"/>
    <mergeCell ref="BF152:BL152"/>
    <mergeCell ref="BM152:BS152"/>
    <mergeCell ref="CT149:CZ149"/>
    <mergeCell ref="A150:E150"/>
    <mergeCell ref="F150:CZ150"/>
    <mergeCell ref="BM149:BS149"/>
    <mergeCell ref="BT149:BY149"/>
    <mergeCell ref="BZ149:CF149"/>
    <mergeCell ref="CG149:CM149"/>
    <mergeCell ref="AS149:AY149"/>
    <mergeCell ref="AZ149:BE149"/>
    <mergeCell ref="BF149:BL149"/>
    <mergeCell ref="CN149:CS149"/>
    <mergeCell ref="A149:E149"/>
    <mergeCell ref="F149:AA149"/>
    <mergeCell ref="AB149:AG149"/>
    <mergeCell ref="AH149:AR149"/>
    <mergeCell ref="BZ154:CF154"/>
    <mergeCell ref="CG154:CM154"/>
    <mergeCell ref="CN154:CS154"/>
    <mergeCell ref="AS156:AY156"/>
    <mergeCell ref="AZ156:BE156"/>
    <mergeCell ref="A155:E155"/>
    <mergeCell ref="F155:CZ155"/>
    <mergeCell ref="A154:E154"/>
    <mergeCell ref="BT152:BY152"/>
    <mergeCell ref="BF154:BL154"/>
    <mergeCell ref="A153:E153"/>
    <mergeCell ref="AS154:AY154"/>
    <mergeCell ref="AZ154:BE154"/>
    <mergeCell ref="BM154:BS154"/>
    <mergeCell ref="BT154:BY154"/>
    <mergeCell ref="CT154:CZ154"/>
    <mergeCell ref="BZ152:CF152"/>
    <mergeCell ref="CG152:CM152"/>
    <mergeCell ref="CN152:CS152"/>
    <mergeCell ref="CT152:CZ152"/>
    <mergeCell ref="F153:CZ153"/>
    <mergeCell ref="F154:AA154"/>
    <mergeCell ref="AB154:AG154"/>
    <mergeCell ref="AH154:AR154"/>
    <mergeCell ref="BF158:BL158"/>
    <mergeCell ref="CN158:CS158"/>
    <mergeCell ref="CT158:CZ158"/>
    <mergeCell ref="A184:E184"/>
    <mergeCell ref="F184:CZ184"/>
    <mergeCell ref="BM158:BS158"/>
    <mergeCell ref="BT158:BY158"/>
    <mergeCell ref="BZ158:CF158"/>
    <mergeCell ref="CG158:CM158"/>
    <mergeCell ref="A177:E177"/>
    <mergeCell ref="A158:E158"/>
    <mergeCell ref="F158:AA158"/>
    <mergeCell ref="AB158:AG158"/>
    <mergeCell ref="AH158:AR158"/>
    <mergeCell ref="AS158:AY158"/>
    <mergeCell ref="AZ158:BE158"/>
    <mergeCell ref="BF156:BL156"/>
    <mergeCell ref="BM156:BS156"/>
    <mergeCell ref="CT156:CZ156"/>
    <mergeCell ref="A157:E157"/>
    <mergeCell ref="F157:CZ157"/>
    <mergeCell ref="A156:E156"/>
    <mergeCell ref="F156:AA156"/>
    <mergeCell ref="AB156:AG156"/>
    <mergeCell ref="AH156:AR156"/>
    <mergeCell ref="BT156:BY156"/>
    <mergeCell ref="BZ156:CF156"/>
    <mergeCell ref="CG156:CM156"/>
    <mergeCell ref="CN156:CS156"/>
    <mergeCell ref="A178:E178"/>
    <mergeCell ref="F178:CZ178"/>
    <mergeCell ref="AS179:AY179"/>
    <mergeCell ref="CN189:CS189"/>
    <mergeCell ref="CT189:CZ189"/>
    <mergeCell ref="BZ189:CF189"/>
    <mergeCell ref="A188:E188"/>
    <mergeCell ref="F188:AA188"/>
    <mergeCell ref="BM189:BS189"/>
    <mergeCell ref="BT189:BY189"/>
    <mergeCell ref="BF189:BL189"/>
    <mergeCell ref="BT186:BY186"/>
    <mergeCell ref="BF188:BL188"/>
    <mergeCell ref="BM188:BS188"/>
    <mergeCell ref="BT188:BY188"/>
    <mergeCell ref="AH189:AR189"/>
    <mergeCell ref="AS189:AY189"/>
    <mergeCell ref="AZ189:BE189"/>
    <mergeCell ref="F177:AA177"/>
    <mergeCell ref="CG186:CM186"/>
    <mergeCell ref="AB188:AG188"/>
    <mergeCell ref="AH188:AR188"/>
    <mergeCell ref="AS188:AY188"/>
    <mergeCell ref="AZ188:BE188"/>
    <mergeCell ref="BF186:BL186"/>
    <mergeCell ref="CN186:CS186"/>
    <mergeCell ref="A185:E185"/>
    <mergeCell ref="F185:CZ185"/>
    <mergeCell ref="A186:E186"/>
    <mergeCell ref="F186:AA186"/>
    <mergeCell ref="AB186:AG186"/>
    <mergeCell ref="AH186:AR186"/>
    <mergeCell ref="AS186:AY186"/>
    <mergeCell ref="AZ186:BE186"/>
    <mergeCell ref="BM186:BS186"/>
    <mergeCell ref="A195:E195"/>
    <mergeCell ref="F195:AA195"/>
    <mergeCell ref="AB195:AG195"/>
    <mergeCell ref="AH195:AR195"/>
    <mergeCell ref="AS195:AY195"/>
    <mergeCell ref="AZ195:BE195"/>
    <mergeCell ref="BZ195:CF195"/>
    <mergeCell ref="CG195:CM195"/>
    <mergeCell ref="A192:E192"/>
    <mergeCell ref="F192:AA192"/>
    <mergeCell ref="AB192:AG192"/>
    <mergeCell ref="AH192:AR192"/>
    <mergeCell ref="AS192:AY192"/>
    <mergeCell ref="BF190:BL190"/>
    <mergeCell ref="A190:E190"/>
    <mergeCell ref="F190:AA190"/>
    <mergeCell ref="AB190:AG190"/>
    <mergeCell ref="AH190:AR190"/>
    <mergeCell ref="BM190:BS190"/>
    <mergeCell ref="BM192:BS192"/>
    <mergeCell ref="AS190:AY190"/>
    <mergeCell ref="AZ190:BE190"/>
    <mergeCell ref="AS191:AY191"/>
    <mergeCell ref="AZ191:BE191"/>
    <mergeCell ref="BF191:BL191"/>
    <mergeCell ref="BM191:BS191"/>
    <mergeCell ref="BT192:BY192"/>
    <mergeCell ref="BT190:BY190"/>
    <mergeCell ref="BZ190:CF190"/>
    <mergeCell ref="BZ192:CF192"/>
    <mergeCell ref="BT191:BY191"/>
    <mergeCell ref="BZ191:CF191"/>
    <mergeCell ref="CN195:CS195"/>
    <mergeCell ref="CT195:CZ195"/>
    <mergeCell ref="AH177:AR177"/>
    <mergeCell ref="AB177:AG177"/>
    <mergeCell ref="AS177:AY177"/>
    <mergeCell ref="AZ177:BE177"/>
    <mergeCell ref="BF195:BL195"/>
    <mergeCell ref="BM195:BS195"/>
    <mergeCell ref="AZ192:BE192"/>
    <mergeCell ref="BF192:BL192"/>
    <mergeCell ref="A175:E175"/>
    <mergeCell ref="F175:CZ175"/>
    <mergeCell ref="BM199:BS199"/>
    <mergeCell ref="BT199:BY199"/>
    <mergeCell ref="BZ199:CF199"/>
    <mergeCell ref="CG199:CM199"/>
    <mergeCell ref="A176:E176"/>
    <mergeCell ref="F176:CZ176"/>
    <mergeCell ref="CN199:CS199"/>
    <mergeCell ref="BT195:BY195"/>
    <mergeCell ref="A197:E197"/>
    <mergeCell ref="F197:CZ197"/>
    <mergeCell ref="A199:E199"/>
    <mergeCell ref="F199:AA199"/>
    <mergeCell ref="AB199:AG199"/>
    <mergeCell ref="AH199:AR199"/>
    <mergeCell ref="AS199:AY199"/>
    <mergeCell ref="AZ199:BE199"/>
    <mergeCell ref="BF199:BL199"/>
    <mergeCell ref="CT199:CZ199"/>
    <mergeCell ref="A193:E193"/>
    <mergeCell ref="F193:CZ193"/>
    <mergeCell ref="AZ179:BE179"/>
    <mergeCell ref="BF179:BL179"/>
    <mergeCell ref="BM179:BS179"/>
    <mergeCell ref="A179:E179"/>
    <mergeCell ref="CG192:CM192"/>
    <mergeCell ref="CG177:CM177"/>
    <mergeCell ref="CN177:CS177"/>
    <mergeCell ref="CT177:CZ177"/>
    <mergeCell ref="CN190:CS190"/>
    <mergeCell ref="CN192:CS192"/>
    <mergeCell ref="CT192:CZ192"/>
    <mergeCell ref="CT190:CZ190"/>
    <mergeCell ref="CG190:CM190"/>
    <mergeCell ref="CT186:CZ186"/>
    <mergeCell ref="BT177:BY177"/>
    <mergeCell ref="BZ177:CF177"/>
    <mergeCell ref="CG189:CM189"/>
    <mergeCell ref="BM181:BS181"/>
    <mergeCell ref="BM183:BS183"/>
    <mergeCell ref="BZ186:CF186"/>
    <mergeCell ref="BZ179:CF179"/>
    <mergeCell ref="CG179:CM179"/>
    <mergeCell ref="BZ188:CF188"/>
    <mergeCell ref="CG188:CM188"/>
    <mergeCell ref="A187:E187"/>
    <mergeCell ref="F187:CZ187"/>
    <mergeCell ref="A189:E189"/>
    <mergeCell ref="F189:AA189"/>
    <mergeCell ref="AB189:AG189"/>
    <mergeCell ref="BZ181:CF181"/>
    <mergeCell ref="CG181:CM181"/>
    <mergeCell ref="CN181:CS181"/>
    <mergeCell ref="CT179:CZ179"/>
    <mergeCell ref="BT179:BY179"/>
    <mergeCell ref="AH183:AR183"/>
    <mergeCell ref="AS183:AY183"/>
    <mergeCell ref="AZ183:BE183"/>
    <mergeCell ref="BF183:BL183"/>
    <mergeCell ref="A180:E180"/>
    <mergeCell ref="F180:CZ180"/>
    <mergeCell ref="A181:E181"/>
    <mergeCell ref="F181:AA181"/>
    <mergeCell ref="AB181:AG181"/>
    <mergeCell ref="AH181:AR181"/>
    <mergeCell ref="AS181:AY181"/>
    <mergeCell ref="AZ181:BE181"/>
    <mergeCell ref="BF181:BL181"/>
    <mergeCell ref="A159:E159"/>
    <mergeCell ref="F159:CZ159"/>
    <mergeCell ref="A160:E160"/>
    <mergeCell ref="F160:CZ160"/>
    <mergeCell ref="BZ161:CF161"/>
    <mergeCell ref="CG161:CM161"/>
    <mergeCell ref="CN161:CS161"/>
    <mergeCell ref="AS161:AY161"/>
    <mergeCell ref="AZ161:BE161"/>
    <mergeCell ref="BF161:BL161"/>
    <mergeCell ref="A182:E182"/>
    <mergeCell ref="F182:CZ182"/>
    <mergeCell ref="A183:E183"/>
    <mergeCell ref="F183:AA183"/>
    <mergeCell ref="AB183:AG183"/>
    <mergeCell ref="CT183:CZ183"/>
    <mergeCell ref="BT183:BY183"/>
    <mergeCell ref="BZ183:CF183"/>
    <mergeCell ref="CG183:CM183"/>
    <mergeCell ref="CN183:CS183"/>
    <mergeCell ref="A161:E161"/>
    <mergeCell ref="F161:AA161"/>
    <mergeCell ref="AB161:AG161"/>
    <mergeCell ref="AH161:AR161"/>
    <mergeCell ref="CN179:CS179"/>
    <mergeCell ref="BF177:BL177"/>
    <mergeCell ref="BM177:BS177"/>
    <mergeCell ref="F179:AA179"/>
    <mergeCell ref="AB179:AG179"/>
    <mergeCell ref="AH179:AR179"/>
    <mergeCell ref="CT181:CZ181"/>
    <mergeCell ref="BT181:BY181"/>
    <mergeCell ref="BZ162:CF162"/>
    <mergeCell ref="BF162:BL162"/>
    <mergeCell ref="A163:E163"/>
    <mergeCell ref="F163:AA163"/>
    <mergeCell ref="AB163:AG163"/>
    <mergeCell ref="AH163:AR163"/>
    <mergeCell ref="A162:E162"/>
    <mergeCell ref="F162:AA162"/>
    <mergeCell ref="AB162:AG162"/>
    <mergeCell ref="AH162:AR162"/>
    <mergeCell ref="AS162:AY162"/>
    <mergeCell ref="BM161:BS161"/>
    <mergeCell ref="CN162:CS162"/>
    <mergeCell ref="CT162:CZ162"/>
    <mergeCell ref="CT161:CZ161"/>
    <mergeCell ref="CG162:CM162"/>
    <mergeCell ref="BM162:BS162"/>
    <mergeCell ref="BT162:BY162"/>
    <mergeCell ref="AZ162:BE162"/>
    <mergeCell ref="BT161:BY161"/>
    <mergeCell ref="CT164:CZ164"/>
    <mergeCell ref="CT163:CZ163"/>
    <mergeCell ref="BZ164:CF164"/>
    <mergeCell ref="CG164:CM164"/>
    <mergeCell ref="BT164:BY164"/>
    <mergeCell ref="CG167:CM167"/>
    <mergeCell ref="CN167:CS167"/>
    <mergeCell ref="BT163:BY163"/>
    <mergeCell ref="A164:E164"/>
    <mergeCell ref="F164:AA164"/>
    <mergeCell ref="AB164:AG164"/>
    <mergeCell ref="AH164:AR164"/>
    <mergeCell ref="AS164:AY164"/>
    <mergeCell ref="AZ164:BE164"/>
    <mergeCell ref="BF164:BL164"/>
    <mergeCell ref="CN163:CS163"/>
    <mergeCell ref="AS163:AY163"/>
    <mergeCell ref="AZ163:BE163"/>
    <mergeCell ref="BF163:BL163"/>
    <mergeCell ref="BM163:BS163"/>
    <mergeCell ref="CN164:CS164"/>
    <mergeCell ref="BM164:BS164"/>
    <mergeCell ref="BZ163:CF163"/>
    <mergeCell ref="CG163:CM163"/>
    <mergeCell ref="CT167:CZ167"/>
    <mergeCell ref="A166:E166"/>
    <mergeCell ref="BM166:BS166"/>
    <mergeCell ref="BT166:BY166"/>
    <mergeCell ref="BZ166:CF166"/>
    <mergeCell ref="CG166:CM166"/>
    <mergeCell ref="CT168:CZ168"/>
    <mergeCell ref="CN168:CS168"/>
    <mergeCell ref="AZ166:BE166"/>
    <mergeCell ref="BF166:BL166"/>
    <mergeCell ref="CN166:CS166"/>
    <mergeCell ref="CT166:CZ166"/>
    <mergeCell ref="A165:E165"/>
    <mergeCell ref="F165:CZ165"/>
    <mergeCell ref="AS166:AY166"/>
    <mergeCell ref="A167:E167"/>
    <mergeCell ref="F167:AA167"/>
    <mergeCell ref="AB167:AG167"/>
    <mergeCell ref="AH167:AR167"/>
    <mergeCell ref="F166:AA166"/>
    <mergeCell ref="AB166:AG166"/>
    <mergeCell ref="AH166:AR166"/>
    <mergeCell ref="AS167:AY167"/>
    <mergeCell ref="AZ167:BE167"/>
    <mergeCell ref="BF167:BL167"/>
    <mergeCell ref="BM167:BS167"/>
    <mergeCell ref="BT167:BY167"/>
    <mergeCell ref="BZ167:CF167"/>
    <mergeCell ref="A168:E168"/>
    <mergeCell ref="F168:AA168"/>
    <mergeCell ref="AB168:AG168"/>
    <mergeCell ref="AH168:AR168"/>
    <mergeCell ref="AS168:AY168"/>
    <mergeCell ref="AZ168:BE168"/>
    <mergeCell ref="BF168:BL168"/>
    <mergeCell ref="BM168:BS168"/>
    <mergeCell ref="BT168:BY168"/>
    <mergeCell ref="A173:E173"/>
    <mergeCell ref="F173:CZ173"/>
    <mergeCell ref="A174:E174"/>
    <mergeCell ref="F174:AA174"/>
    <mergeCell ref="AB174:AG174"/>
    <mergeCell ref="AH174:AR174"/>
    <mergeCell ref="AS174:AY174"/>
    <mergeCell ref="AZ174:BE174"/>
    <mergeCell ref="BF174:BL174"/>
    <mergeCell ref="BM174:BS174"/>
    <mergeCell ref="A172:E172"/>
    <mergeCell ref="F172:AA172"/>
    <mergeCell ref="AB172:AG172"/>
    <mergeCell ref="AH172:AR172"/>
    <mergeCell ref="CN171:CS171"/>
    <mergeCell ref="CT171:CZ171"/>
    <mergeCell ref="CT170:CZ170"/>
    <mergeCell ref="CG170:CM170"/>
    <mergeCell ref="CN170:CS170"/>
    <mergeCell ref="A171:E171"/>
    <mergeCell ref="F171:AA171"/>
    <mergeCell ref="AB171:AG171"/>
    <mergeCell ref="AH171:AR171"/>
    <mergeCell ref="AS170:AY170"/>
    <mergeCell ref="AZ171:BE171"/>
    <mergeCell ref="BF171:BL171"/>
    <mergeCell ref="BM171:BS171"/>
    <mergeCell ref="A170:E170"/>
    <mergeCell ref="F170:AA170"/>
    <mergeCell ref="AB170:AG170"/>
    <mergeCell ref="AH170:AR170"/>
    <mergeCell ref="BZ168:CF168"/>
    <mergeCell ref="CG168:CM168"/>
    <mergeCell ref="BZ172:CF172"/>
    <mergeCell ref="CG172:CM172"/>
    <mergeCell ref="CG171:CM171"/>
    <mergeCell ref="BT171:BY171"/>
    <mergeCell ref="BT170:BY170"/>
    <mergeCell ref="BZ170:CF170"/>
    <mergeCell ref="BZ171:CF171"/>
    <mergeCell ref="AS172:AY172"/>
    <mergeCell ref="AZ172:BE172"/>
    <mergeCell ref="BF172:BL172"/>
    <mergeCell ref="BM172:BS172"/>
    <mergeCell ref="AZ170:BE170"/>
    <mergeCell ref="BF170:BL170"/>
    <mergeCell ref="BM170:BS170"/>
    <mergeCell ref="AS171:AY171"/>
    <mergeCell ref="BT172:BY172"/>
    <mergeCell ref="A169:E169"/>
    <mergeCell ref="F169:CZ169"/>
    <mergeCell ref="F203:AA203"/>
    <mergeCell ref="AB203:AG203"/>
    <mergeCell ref="AH203:AR203"/>
    <mergeCell ref="BT203:BY203"/>
    <mergeCell ref="AS203:AY203"/>
    <mergeCell ref="AZ203:BE203"/>
    <mergeCell ref="BF203:BL203"/>
    <mergeCell ref="BM203:BS203"/>
    <mergeCell ref="A201:E201"/>
    <mergeCell ref="F201:CZ201"/>
    <mergeCell ref="BZ203:CF203"/>
    <mergeCell ref="CG203:CM203"/>
    <mergeCell ref="CN203:CS203"/>
    <mergeCell ref="CT203:CZ203"/>
    <mergeCell ref="A202:E202"/>
    <mergeCell ref="F202:CZ202"/>
    <mergeCell ref="A203:E203"/>
    <mergeCell ref="CN191:CS191"/>
    <mergeCell ref="CT191:CZ191"/>
    <mergeCell ref="A191:E191"/>
    <mergeCell ref="F191:AA191"/>
    <mergeCell ref="AB191:AG191"/>
    <mergeCell ref="AH191:AR191"/>
    <mergeCell ref="CN172:CS172"/>
    <mergeCell ref="CT172:CZ172"/>
    <mergeCell ref="CT174:CZ174"/>
    <mergeCell ref="BT174:BY174"/>
    <mergeCell ref="BZ174:CF174"/>
    <mergeCell ref="CG174:CM174"/>
    <mergeCell ref="CN174:CS174"/>
    <mergeCell ref="A206:E206"/>
    <mergeCell ref="F206:CZ206"/>
    <mergeCell ref="A205:E205"/>
    <mergeCell ref="CN205:CS205"/>
    <mergeCell ref="CT205:CZ205"/>
    <mergeCell ref="AH205:AR205"/>
    <mergeCell ref="BF205:BL205"/>
    <mergeCell ref="A204:E204"/>
    <mergeCell ref="AS205:AY205"/>
    <mergeCell ref="AZ205:BE205"/>
    <mergeCell ref="BM205:BS205"/>
    <mergeCell ref="BT205:BY205"/>
    <mergeCell ref="F204:CZ204"/>
    <mergeCell ref="F205:AA205"/>
    <mergeCell ref="AB205:AG205"/>
    <mergeCell ref="BZ205:CF205"/>
    <mergeCell ref="CG205:CM205"/>
    <mergeCell ref="CT207:CZ207"/>
    <mergeCell ref="A208:E208"/>
    <mergeCell ref="F208:CZ208"/>
    <mergeCell ref="A209:E209"/>
    <mergeCell ref="F209:AA209"/>
    <mergeCell ref="AB209:AG209"/>
    <mergeCell ref="CN209:CS209"/>
    <mergeCell ref="CT209:CZ209"/>
    <mergeCell ref="BT207:BY207"/>
    <mergeCell ref="BZ207:CF207"/>
    <mergeCell ref="BM209:BS209"/>
    <mergeCell ref="BT209:BY209"/>
    <mergeCell ref="BZ209:CF209"/>
    <mergeCell ref="CG209:CM209"/>
    <mergeCell ref="AH209:AR209"/>
    <mergeCell ref="AS209:AY209"/>
    <mergeCell ref="AZ209:BE209"/>
    <mergeCell ref="BF209:BL209"/>
    <mergeCell ref="A207:E207"/>
    <mergeCell ref="F207:AA207"/>
    <mergeCell ref="AB207:AG207"/>
    <mergeCell ref="AH207:AR207"/>
    <mergeCell ref="CG207:CM207"/>
    <mergeCell ref="CN207:CS207"/>
    <mergeCell ref="AS207:AY207"/>
    <mergeCell ref="AZ207:BE207"/>
    <mergeCell ref="BF207:BL207"/>
    <mergeCell ref="BM207:BS207"/>
    <mergeCell ref="AS293:AY293"/>
    <mergeCell ref="AZ293:BE293"/>
    <mergeCell ref="BT293:BY293"/>
    <mergeCell ref="BZ293:CF293"/>
    <mergeCell ref="A295:E295"/>
    <mergeCell ref="F295:CF295"/>
    <mergeCell ref="AS294:AY294"/>
    <mergeCell ref="AZ294:BE294"/>
    <mergeCell ref="BF294:BL294"/>
    <mergeCell ref="BM294:BS294"/>
    <mergeCell ref="C289:DB289"/>
    <mergeCell ref="BZ291:CD291"/>
    <mergeCell ref="A292:E293"/>
    <mergeCell ref="F292:AA293"/>
    <mergeCell ref="AB292:AG293"/>
    <mergeCell ref="AH292:AR293"/>
    <mergeCell ref="AS292:BL292"/>
    <mergeCell ref="BM292:CF292"/>
    <mergeCell ref="BF293:BL293"/>
    <mergeCell ref="BM293:BS293"/>
    <mergeCell ref="A296:E296"/>
    <mergeCell ref="F296:CF296"/>
    <mergeCell ref="AS297:AY297"/>
    <mergeCell ref="AZ297:BE297"/>
    <mergeCell ref="BF297:BL297"/>
    <mergeCell ref="BM297:BS297"/>
    <mergeCell ref="A297:E297"/>
    <mergeCell ref="F297:AA297"/>
    <mergeCell ref="AB299:AG299"/>
    <mergeCell ref="AH299:AR299"/>
    <mergeCell ref="AS299:AY299"/>
    <mergeCell ref="AZ299:BE299"/>
    <mergeCell ref="BT299:BY299"/>
    <mergeCell ref="BZ299:CF299"/>
    <mergeCell ref="BT294:BY294"/>
    <mergeCell ref="BZ294:CF294"/>
    <mergeCell ref="BT297:BY297"/>
    <mergeCell ref="BZ297:CF297"/>
    <mergeCell ref="AB297:AG297"/>
    <mergeCell ref="AH297:AR297"/>
    <mergeCell ref="A294:E294"/>
    <mergeCell ref="F294:AA294"/>
    <mergeCell ref="AB294:AG294"/>
    <mergeCell ref="AH294:AR294"/>
    <mergeCell ref="BF299:BL299"/>
    <mergeCell ref="BM299:BS299"/>
    <mergeCell ref="A298:E298"/>
    <mergeCell ref="F298:CF298"/>
    <mergeCell ref="A299:E299"/>
    <mergeCell ref="F299:AA299"/>
    <mergeCell ref="A303:E303"/>
    <mergeCell ref="F303:AA303"/>
    <mergeCell ref="A302:E302"/>
    <mergeCell ref="F302:CF302"/>
    <mergeCell ref="BF303:BL303"/>
    <mergeCell ref="BM303:BS303"/>
    <mergeCell ref="BT303:BY303"/>
    <mergeCell ref="BZ303:CF303"/>
    <mergeCell ref="AB303:AG303"/>
    <mergeCell ref="AH303:AR303"/>
    <mergeCell ref="AS303:AY303"/>
    <mergeCell ref="AZ303:BE303"/>
    <mergeCell ref="A300:E300"/>
    <mergeCell ref="F300:CF300"/>
    <mergeCell ref="BF301:BL301"/>
    <mergeCell ref="BM301:BS301"/>
    <mergeCell ref="AS301:AY301"/>
    <mergeCell ref="AZ301:BE301"/>
    <mergeCell ref="A301:E301"/>
    <mergeCell ref="F301:AA301"/>
    <mergeCell ref="AB301:AG301"/>
    <mergeCell ref="AH301:AR301"/>
    <mergeCell ref="BT301:BY301"/>
    <mergeCell ref="BZ301:CF301"/>
    <mergeCell ref="A305:E305"/>
    <mergeCell ref="F305:CF305"/>
    <mergeCell ref="A306:E306"/>
    <mergeCell ref="F306:AA306"/>
    <mergeCell ref="AB306:AG306"/>
    <mergeCell ref="AH306:AR306"/>
    <mergeCell ref="AS306:AY306"/>
    <mergeCell ref="AZ306:BE306"/>
    <mergeCell ref="BF306:BL306"/>
    <mergeCell ref="BM306:BS306"/>
    <mergeCell ref="BT306:BY306"/>
    <mergeCell ref="BZ306:CF306"/>
    <mergeCell ref="BF308:BL308"/>
    <mergeCell ref="BM308:BS308"/>
    <mergeCell ref="BT308:BY308"/>
    <mergeCell ref="BZ308:CF308"/>
    <mergeCell ref="A304:E304"/>
    <mergeCell ref="F304:CF304"/>
    <mergeCell ref="F309:CF309"/>
    <mergeCell ref="AS312:AY312"/>
    <mergeCell ref="AZ312:BE312"/>
    <mergeCell ref="A311:E311"/>
    <mergeCell ref="F311:CF311"/>
    <mergeCell ref="BF310:BL310"/>
    <mergeCell ref="BM310:BS310"/>
    <mergeCell ref="BT310:BY310"/>
    <mergeCell ref="BZ310:CF310"/>
    <mergeCell ref="A307:E307"/>
    <mergeCell ref="F307:CF307"/>
    <mergeCell ref="A308:E308"/>
    <mergeCell ref="F308:AA308"/>
    <mergeCell ref="AB308:AG308"/>
    <mergeCell ref="AH308:AR308"/>
    <mergeCell ref="AS308:AY308"/>
    <mergeCell ref="AZ308:BE308"/>
    <mergeCell ref="A312:E312"/>
    <mergeCell ref="F312:AA312"/>
    <mergeCell ref="AB310:AG310"/>
    <mergeCell ref="F310:AA310"/>
    <mergeCell ref="BF312:BL312"/>
    <mergeCell ref="BM312:BS312"/>
    <mergeCell ref="AH310:AR310"/>
    <mergeCell ref="AS310:AY310"/>
    <mergeCell ref="AZ310:BE310"/>
    <mergeCell ref="A330:E330"/>
    <mergeCell ref="F330:CZ330"/>
    <mergeCell ref="A331:E331"/>
    <mergeCell ref="F331:AA331"/>
    <mergeCell ref="AB331:AG331"/>
    <mergeCell ref="AH331:AR331"/>
    <mergeCell ref="AS331:AY331"/>
    <mergeCell ref="AZ331:BE331"/>
    <mergeCell ref="BF331:BL331"/>
    <mergeCell ref="BM331:BS331"/>
    <mergeCell ref="BT331:BY331"/>
    <mergeCell ref="BZ331:CF331"/>
    <mergeCell ref="CG331:CM331"/>
    <mergeCell ref="BF319:BL319"/>
    <mergeCell ref="BM319:BS319"/>
    <mergeCell ref="BT319:BY319"/>
    <mergeCell ref="CG327:CM327"/>
    <mergeCell ref="CN327:CS327"/>
    <mergeCell ref="CT327:CZ327"/>
    <mergeCell ref="A328:E328"/>
    <mergeCell ref="F328:CZ328"/>
    <mergeCell ref="A327:E327"/>
    <mergeCell ref="F327:AA327"/>
    <mergeCell ref="CG322:CM322"/>
    <mergeCell ref="AH324:AR324"/>
    <mergeCell ref="CT320:CZ320"/>
    <mergeCell ref="A321:E321"/>
    <mergeCell ref="F321:CZ321"/>
    <mergeCell ref="A322:E322"/>
    <mergeCell ref="F322:AA322"/>
    <mergeCell ref="AB322:AG322"/>
    <mergeCell ref="AH322:AR322"/>
    <mergeCell ref="CO395:CU395"/>
    <mergeCell ref="AR395:AX395"/>
    <mergeCell ref="AY395:BE395"/>
    <mergeCell ref="BF395:BL395"/>
    <mergeCell ref="BM395:BS395"/>
    <mergeCell ref="BT395:BZ395"/>
    <mergeCell ref="CA395:CG395"/>
    <mergeCell ref="CH395:CN395"/>
    <mergeCell ref="A395:V395"/>
    <mergeCell ref="W395:AC395"/>
    <mergeCell ref="AD395:AJ395"/>
    <mergeCell ref="AK395:AQ395"/>
    <mergeCell ref="CO394:CU394"/>
    <mergeCell ref="BF393:BS393"/>
    <mergeCell ref="BT393:CG393"/>
    <mergeCell ref="CH393:CU393"/>
    <mergeCell ref="BT394:BZ394"/>
    <mergeCell ref="CA394:CG394"/>
    <mergeCell ref="BF394:BL394"/>
    <mergeCell ref="BM394:BS394"/>
    <mergeCell ref="CH394:CN394"/>
    <mergeCell ref="AY394:BE394"/>
    <mergeCell ref="A393:V394"/>
    <mergeCell ref="W393:AJ393"/>
    <mergeCell ref="AK393:BE393"/>
    <mergeCell ref="W394:AC394"/>
    <mergeCell ref="AD394:AJ394"/>
    <mergeCell ref="AK394:AQ394"/>
    <mergeCell ref="AR394:AX394"/>
    <mergeCell ref="BT397:BZ397"/>
    <mergeCell ref="CA397:CG397"/>
    <mergeCell ref="CH397:CN397"/>
    <mergeCell ref="CO397:CU397"/>
    <mergeCell ref="AR397:AX397"/>
    <mergeCell ref="AY397:BE397"/>
    <mergeCell ref="BF397:BL397"/>
    <mergeCell ref="BM397:BS397"/>
    <mergeCell ref="A397:V397"/>
    <mergeCell ref="W397:AC397"/>
    <mergeCell ref="AD397:AJ397"/>
    <mergeCell ref="AK397:AQ397"/>
    <mergeCell ref="A396:V396"/>
    <mergeCell ref="W396:AC396"/>
    <mergeCell ref="AD396:AJ396"/>
    <mergeCell ref="AK396:AQ396"/>
    <mergeCell ref="CO396:CU396"/>
    <mergeCell ref="AR396:AX396"/>
    <mergeCell ref="AY396:BE396"/>
    <mergeCell ref="BF396:BL396"/>
    <mergeCell ref="BM396:BS396"/>
    <mergeCell ref="BT396:BZ396"/>
    <mergeCell ref="CA396:CG396"/>
    <mergeCell ref="CH396:CN396"/>
    <mergeCell ref="BT399:BZ399"/>
    <mergeCell ref="CA399:CG399"/>
    <mergeCell ref="CH399:CN399"/>
    <mergeCell ref="CO399:CU399"/>
    <mergeCell ref="AR399:AX399"/>
    <mergeCell ref="AY399:BE399"/>
    <mergeCell ref="BF399:BL399"/>
    <mergeCell ref="BM399:BS399"/>
    <mergeCell ref="A399:V399"/>
    <mergeCell ref="W399:AC399"/>
    <mergeCell ref="AD399:AJ399"/>
    <mergeCell ref="AK399:AQ399"/>
    <mergeCell ref="A398:V398"/>
    <mergeCell ref="W398:AC398"/>
    <mergeCell ref="AD398:AJ398"/>
    <mergeCell ref="AK398:AQ398"/>
    <mergeCell ref="CO398:CU398"/>
    <mergeCell ref="AR398:AX398"/>
    <mergeCell ref="AY398:BE398"/>
    <mergeCell ref="BF398:BL398"/>
    <mergeCell ref="BM398:BS398"/>
    <mergeCell ref="BT398:BZ398"/>
    <mergeCell ref="CA398:CG398"/>
    <mergeCell ref="CH398:CN398"/>
    <mergeCell ref="BT401:BZ401"/>
    <mergeCell ref="CA401:CG401"/>
    <mergeCell ref="CH401:CN401"/>
    <mergeCell ref="CO401:CU401"/>
    <mergeCell ref="AR401:AX401"/>
    <mergeCell ref="AY401:BE401"/>
    <mergeCell ref="BF401:BL401"/>
    <mergeCell ref="BM401:BS401"/>
    <mergeCell ref="A401:V401"/>
    <mergeCell ref="W401:AC401"/>
    <mergeCell ref="AD401:AJ401"/>
    <mergeCell ref="AK401:AQ401"/>
    <mergeCell ref="A400:V400"/>
    <mergeCell ref="W400:AC400"/>
    <mergeCell ref="AD400:AJ400"/>
    <mergeCell ref="AK400:AQ400"/>
    <mergeCell ref="CO400:CU400"/>
    <mergeCell ref="AR400:AX400"/>
    <mergeCell ref="AY400:BE400"/>
    <mergeCell ref="BF400:BL400"/>
    <mergeCell ref="BM400:BS400"/>
    <mergeCell ref="BT400:BZ400"/>
    <mergeCell ref="CA400:CG400"/>
    <mergeCell ref="CH400:CN400"/>
    <mergeCell ref="BT403:BZ403"/>
    <mergeCell ref="CA403:CG403"/>
    <mergeCell ref="CH403:CN403"/>
    <mergeCell ref="CO403:CU403"/>
    <mergeCell ref="AR403:AX403"/>
    <mergeCell ref="AY403:BE403"/>
    <mergeCell ref="BF403:BL403"/>
    <mergeCell ref="BM403:BS403"/>
    <mergeCell ref="A403:V403"/>
    <mergeCell ref="W403:AC403"/>
    <mergeCell ref="AD403:AJ403"/>
    <mergeCell ref="AK403:AQ403"/>
    <mergeCell ref="A402:V402"/>
    <mergeCell ref="W402:AC402"/>
    <mergeCell ref="AD402:AJ402"/>
    <mergeCell ref="AK402:AQ402"/>
    <mergeCell ref="CO402:CU402"/>
    <mergeCell ref="AR402:AX402"/>
    <mergeCell ref="AY402:BE402"/>
    <mergeCell ref="BF402:BL402"/>
    <mergeCell ref="BM402:BS402"/>
    <mergeCell ref="BT402:BZ402"/>
    <mergeCell ref="CA402:CG402"/>
    <mergeCell ref="BT405:BZ405"/>
    <mergeCell ref="CA405:CG405"/>
    <mergeCell ref="CH405:CN405"/>
    <mergeCell ref="CO405:CU405"/>
    <mergeCell ref="AR405:AX405"/>
    <mergeCell ref="AY405:BE405"/>
    <mergeCell ref="BF405:BL405"/>
    <mergeCell ref="BM405:BS405"/>
    <mergeCell ref="A405:V405"/>
    <mergeCell ref="W405:AC405"/>
    <mergeCell ref="AD405:AJ405"/>
    <mergeCell ref="AK405:AQ405"/>
    <mergeCell ref="A404:V404"/>
    <mergeCell ref="W404:AC404"/>
    <mergeCell ref="AD404:AJ404"/>
    <mergeCell ref="AK404:AQ404"/>
    <mergeCell ref="CO404:CU404"/>
    <mergeCell ref="AR404:AX404"/>
    <mergeCell ref="AY404:BE404"/>
    <mergeCell ref="BF404:BL404"/>
    <mergeCell ref="BM404:BS404"/>
    <mergeCell ref="BT404:BZ404"/>
    <mergeCell ref="CA404:CG404"/>
    <mergeCell ref="BT407:BZ407"/>
    <mergeCell ref="CA407:CG407"/>
    <mergeCell ref="CH407:CN407"/>
    <mergeCell ref="CO407:CU407"/>
    <mergeCell ref="AR407:AX407"/>
    <mergeCell ref="AY407:BE407"/>
    <mergeCell ref="BF407:BL407"/>
    <mergeCell ref="BM407:BS407"/>
    <mergeCell ref="A407:V407"/>
    <mergeCell ref="W407:AC407"/>
    <mergeCell ref="AD407:AJ407"/>
    <mergeCell ref="AK407:AQ407"/>
    <mergeCell ref="A406:V406"/>
    <mergeCell ref="W406:AC406"/>
    <mergeCell ref="AD406:AJ406"/>
    <mergeCell ref="AK406:AQ406"/>
    <mergeCell ref="CH406:CN406"/>
    <mergeCell ref="CO406:CU406"/>
    <mergeCell ref="AR406:AX406"/>
    <mergeCell ref="AY406:BE406"/>
    <mergeCell ref="BF406:BL406"/>
    <mergeCell ref="BM406:BS406"/>
    <mergeCell ref="BT406:BZ406"/>
    <mergeCell ref="CA406:CG406"/>
    <mergeCell ref="BT409:BZ409"/>
    <mergeCell ref="CA409:CG409"/>
    <mergeCell ref="CH409:CN409"/>
    <mergeCell ref="CO409:CU409"/>
    <mergeCell ref="AR409:AX409"/>
    <mergeCell ref="AY409:BE409"/>
    <mergeCell ref="BF409:BL409"/>
    <mergeCell ref="BM409:BS409"/>
    <mergeCell ref="A409:V409"/>
    <mergeCell ref="W409:AC409"/>
    <mergeCell ref="AD409:AJ409"/>
    <mergeCell ref="AK409:AQ409"/>
    <mergeCell ref="A408:V408"/>
    <mergeCell ref="W408:AC408"/>
    <mergeCell ref="AD408:AJ408"/>
    <mergeCell ref="AK408:AQ408"/>
    <mergeCell ref="CH408:CN408"/>
    <mergeCell ref="CO408:CU408"/>
    <mergeCell ref="AR408:AX408"/>
    <mergeCell ref="AY408:BE408"/>
    <mergeCell ref="BF408:BL408"/>
    <mergeCell ref="BM408:BS408"/>
    <mergeCell ref="BT408:BZ408"/>
    <mergeCell ref="CA408:CG408"/>
    <mergeCell ref="BT411:BZ411"/>
    <mergeCell ref="CA411:CG411"/>
    <mergeCell ref="CH411:CN411"/>
    <mergeCell ref="CO411:CU411"/>
    <mergeCell ref="AR411:AX411"/>
    <mergeCell ref="AY411:BE411"/>
    <mergeCell ref="BF411:BL411"/>
    <mergeCell ref="BM411:BS411"/>
    <mergeCell ref="A411:V411"/>
    <mergeCell ref="W411:AC411"/>
    <mergeCell ref="AD411:AJ411"/>
    <mergeCell ref="AK411:AQ411"/>
    <mergeCell ref="A410:V410"/>
    <mergeCell ref="W410:AC410"/>
    <mergeCell ref="AD410:AJ410"/>
    <mergeCell ref="AK410:AQ410"/>
    <mergeCell ref="CH410:CN410"/>
    <mergeCell ref="CO410:CU410"/>
    <mergeCell ref="AR410:AX410"/>
    <mergeCell ref="AY410:BE410"/>
    <mergeCell ref="BF410:BL410"/>
    <mergeCell ref="BM410:BS410"/>
    <mergeCell ref="BT410:BZ410"/>
    <mergeCell ref="CA410:CG410"/>
    <mergeCell ref="BT413:BZ413"/>
    <mergeCell ref="CA413:CG413"/>
    <mergeCell ref="CH413:CN413"/>
    <mergeCell ref="CO413:CU413"/>
    <mergeCell ref="AR413:AX413"/>
    <mergeCell ref="AY413:BE413"/>
    <mergeCell ref="BF413:BL413"/>
    <mergeCell ref="BM413:BS413"/>
    <mergeCell ref="A413:V413"/>
    <mergeCell ref="W413:AC413"/>
    <mergeCell ref="AD413:AJ413"/>
    <mergeCell ref="AK413:AQ413"/>
    <mergeCell ref="A412:V412"/>
    <mergeCell ref="W412:AC412"/>
    <mergeCell ref="AD412:AJ412"/>
    <mergeCell ref="AK412:AQ412"/>
    <mergeCell ref="CH412:CN412"/>
    <mergeCell ref="CO412:CU412"/>
    <mergeCell ref="AR412:AX412"/>
    <mergeCell ref="AY412:BE412"/>
    <mergeCell ref="BF412:BL412"/>
    <mergeCell ref="BM412:BS412"/>
    <mergeCell ref="BT412:BZ412"/>
    <mergeCell ref="CA412:CG412"/>
    <mergeCell ref="BT415:BZ415"/>
    <mergeCell ref="CA415:CG415"/>
    <mergeCell ref="CH415:CN415"/>
    <mergeCell ref="CO415:CU415"/>
    <mergeCell ref="AR415:AX415"/>
    <mergeCell ref="AY415:BE415"/>
    <mergeCell ref="BF415:BL415"/>
    <mergeCell ref="BM415:BS415"/>
    <mergeCell ref="A415:V415"/>
    <mergeCell ref="W415:AC415"/>
    <mergeCell ref="AD415:AJ415"/>
    <mergeCell ref="AK415:AQ415"/>
    <mergeCell ref="A414:V414"/>
    <mergeCell ref="W414:AC414"/>
    <mergeCell ref="AD414:AJ414"/>
    <mergeCell ref="AK414:AQ414"/>
    <mergeCell ref="CH414:CN414"/>
    <mergeCell ref="CO414:CU414"/>
    <mergeCell ref="AR414:AX414"/>
    <mergeCell ref="AY414:BE414"/>
    <mergeCell ref="BF414:BL414"/>
    <mergeCell ref="BM414:BS414"/>
    <mergeCell ref="BT414:BZ414"/>
    <mergeCell ref="CA414:CG414"/>
    <mergeCell ref="BT417:BZ417"/>
    <mergeCell ref="CA417:CG417"/>
    <mergeCell ref="CH417:CN417"/>
    <mergeCell ref="CO417:CU417"/>
    <mergeCell ref="AR417:AX417"/>
    <mergeCell ref="AY417:BE417"/>
    <mergeCell ref="BF417:BL417"/>
    <mergeCell ref="BM417:BS417"/>
    <mergeCell ref="A417:V417"/>
    <mergeCell ref="W417:AC417"/>
    <mergeCell ref="AD417:AJ417"/>
    <mergeCell ref="AK417:AQ417"/>
    <mergeCell ref="A416:V416"/>
    <mergeCell ref="W416:AC416"/>
    <mergeCell ref="AD416:AJ416"/>
    <mergeCell ref="AK416:AQ416"/>
    <mergeCell ref="CH416:CN416"/>
    <mergeCell ref="CO416:CU416"/>
    <mergeCell ref="AR416:AX416"/>
    <mergeCell ref="AY416:BE416"/>
    <mergeCell ref="BF416:BL416"/>
    <mergeCell ref="BM416:BS416"/>
    <mergeCell ref="BT416:BZ416"/>
    <mergeCell ref="CA416:CG416"/>
    <mergeCell ref="BT419:BZ419"/>
    <mergeCell ref="CA419:CG419"/>
    <mergeCell ref="CH419:CN419"/>
    <mergeCell ref="CO419:CU419"/>
    <mergeCell ref="AR419:AX419"/>
    <mergeCell ref="AY419:BE419"/>
    <mergeCell ref="BF419:BL419"/>
    <mergeCell ref="BM419:BS419"/>
    <mergeCell ref="A419:V419"/>
    <mergeCell ref="W419:AC419"/>
    <mergeCell ref="AD419:AJ419"/>
    <mergeCell ref="AK419:AQ419"/>
    <mergeCell ref="A418:V418"/>
    <mergeCell ref="W418:AC418"/>
    <mergeCell ref="AD418:AJ418"/>
    <mergeCell ref="AK418:AQ418"/>
    <mergeCell ref="CH418:CN418"/>
    <mergeCell ref="CO418:CU418"/>
    <mergeCell ref="AR418:AX418"/>
    <mergeCell ref="AY418:BE418"/>
    <mergeCell ref="BF418:BL418"/>
    <mergeCell ref="BM418:BS418"/>
    <mergeCell ref="BT418:BZ418"/>
    <mergeCell ref="CA418:CG418"/>
    <mergeCell ref="BT421:BZ421"/>
    <mergeCell ref="CA421:CG421"/>
    <mergeCell ref="CH421:CN421"/>
    <mergeCell ref="CO421:CU421"/>
    <mergeCell ref="AR421:AX421"/>
    <mergeCell ref="AY421:BE421"/>
    <mergeCell ref="BF421:BL421"/>
    <mergeCell ref="BM421:BS421"/>
    <mergeCell ref="A421:V421"/>
    <mergeCell ref="W421:AC421"/>
    <mergeCell ref="AD421:AJ421"/>
    <mergeCell ref="AK421:AQ421"/>
    <mergeCell ref="A420:V420"/>
    <mergeCell ref="W420:AC420"/>
    <mergeCell ref="AD420:AJ420"/>
    <mergeCell ref="AK420:AQ420"/>
    <mergeCell ref="CH420:CN420"/>
    <mergeCell ref="CO420:CU420"/>
    <mergeCell ref="AR420:AX420"/>
    <mergeCell ref="AY420:BE420"/>
    <mergeCell ref="BF420:BL420"/>
    <mergeCell ref="BM420:BS420"/>
    <mergeCell ref="BT420:BZ420"/>
    <mergeCell ref="CA420:CG420"/>
    <mergeCell ref="BT423:BZ423"/>
    <mergeCell ref="CA423:CG423"/>
    <mergeCell ref="CH423:CN423"/>
    <mergeCell ref="CO423:CU423"/>
    <mergeCell ref="AR423:AX423"/>
    <mergeCell ref="AY423:BE423"/>
    <mergeCell ref="BF423:BL423"/>
    <mergeCell ref="BM423:BS423"/>
    <mergeCell ref="A423:V423"/>
    <mergeCell ref="W423:AC423"/>
    <mergeCell ref="AD423:AJ423"/>
    <mergeCell ref="AK423:AQ423"/>
    <mergeCell ref="A422:V422"/>
    <mergeCell ref="W422:AC422"/>
    <mergeCell ref="AD422:AJ422"/>
    <mergeCell ref="AK422:AQ422"/>
    <mergeCell ref="CH422:CN422"/>
    <mergeCell ref="CO422:CU422"/>
    <mergeCell ref="AR422:AX422"/>
    <mergeCell ref="AY422:BE422"/>
    <mergeCell ref="BF422:BL422"/>
    <mergeCell ref="BM422:BS422"/>
    <mergeCell ref="BT422:BZ422"/>
    <mergeCell ref="CA422:CG422"/>
    <mergeCell ref="CW429:DB430"/>
    <mergeCell ref="AU430:AZ430"/>
    <mergeCell ref="BA430:BF430"/>
    <mergeCell ref="BG430:BL430"/>
    <mergeCell ref="BM430:BR430"/>
    <mergeCell ref="BY429:CD430"/>
    <mergeCell ref="AO430:AT430"/>
    <mergeCell ref="CQ428:DB428"/>
    <mergeCell ref="W429:AH429"/>
    <mergeCell ref="CE429:CJ430"/>
    <mergeCell ref="CK429:CP430"/>
    <mergeCell ref="CQ429:CV430"/>
    <mergeCell ref="AI429:AT429"/>
    <mergeCell ref="AU429:BF429"/>
    <mergeCell ref="BG429:BR429"/>
    <mergeCell ref="BS429:BX430"/>
    <mergeCell ref="B425:DA425"/>
    <mergeCell ref="A428:E430"/>
    <mergeCell ref="F428:V430"/>
    <mergeCell ref="W428:AT428"/>
    <mergeCell ref="AU428:BR428"/>
    <mergeCell ref="BS428:CD428"/>
    <mergeCell ref="CE428:CP428"/>
    <mergeCell ref="W430:AB430"/>
    <mergeCell ref="AC430:AH430"/>
    <mergeCell ref="AI430:AN430"/>
    <mergeCell ref="CQ432:CV432"/>
    <mergeCell ref="CW432:DB432"/>
    <mergeCell ref="BG432:BL432"/>
    <mergeCell ref="BM432:BR432"/>
    <mergeCell ref="BS432:BX432"/>
    <mergeCell ref="BY432:CD432"/>
    <mergeCell ref="CE432:CJ432"/>
    <mergeCell ref="CK432:CP432"/>
    <mergeCell ref="A432:E432"/>
    <mergeCell ref="F432:V432"/>
    <mergeCell ref="W432:AB432"/>
    <mergeCell ref="AC432:AH432"/>
    <mergeCell ref="AI432:AN432"/>
    <mergeCell ref="AO432:AT432"/>
    <mergeCell ref="AU432:AZ432"/>
    <mergeCell ref="BA432:BF432"/>
    <mergeCell ref="CQ431:CV431"/>
    <mergeCell ref="CW431:DB431"/>
    <mergeCell ref="BG431:BL431"/>
    <mergeCell ref="BM431:BR431"/>
    <mergeCell ref="BS431:BX431"/>
    <mergeCell ref="BY431:CD431"/>
    <mergeCell ref="CE431:CJ431"/>
    <mergeCell ref="CK431:CP431"/>
    <mergeCell ref="A431:E431"/>
    <mergeCell ref="F431:V431"/>
    <mergeCell ref="W431:AB431"/>
    <mergeCell ref="AC431:AH431"/>
    <mergeCell ref="AI431:AN431"/>
    <mergeCell ref="AO431:AT431"/>
    <mergeCell ref="AU431:AZ431"/>
    <mergeCell ref="BA431:BF431"/>
    <mergeCell ref="CQ434:CV434"/>
    <mergeCell ref="CW434:DB434"/>
    <mergeCell ref="BG434:BL434"/>
    <mergeCell ref="BM434:BR434"/>
    <mergeCell ref="BS434:BX434"/>
    <mergeCell ref="BY434:CD434"/>
    <mergeCell ref="CE434:CJ434"/>
    <mergeCell ref="CK434:CP434"/>
    <mergeCell ref="A434:E434"/>
    <mergeCell ref="F434:V434"/>
    <mergeCell ref="W434:AB434"/>
    <mergeCell ref="AC434:AH434"/>
    <mergeCell ref="AI434:AN434"/>
    <mergeCell ref="AO434:AT434"/>
    <mergeCell ref="AU434:AZ434"/>
    <mergeCell ref="BA434:BF434"/>
    <mergeCell ref="CQ433:CV433"/>
    <mergeCell ref="CW433:DB433"/>
    <mergeCell ref="BG433:BL433"/>
    <mergeCell ref="BM433:BR433"/>
    <mergeCell ref="BS433:BX433"/>
    <mergeCell ref="BY433:CD433"/>
    <mergeCell ref="CE433:CJ433"/>
    <mergeCell ref="CK433:CP433"/>
    <mergeCell ref="A433:E433"/>
    <mergeCell ref="F433:V433"/>
    <mergeCell ref="W433:AB433"/>
    <mergeCell ref="AC433:AH433"/>
    <mergeCell ref="AI433:AN433"/>
    <mergeCell ref="AO433:AT433"/>
    <mergeCell ref="AU433:AZ433"/>
    <mergeCell ref="BA433:BF433"/>
    <mergeCell ref="CQ436:CV436"/>
    <mergeCell ref="CW436:DB436"/>
    <mergeCell ref="BG436:BL436"/>
    <mergeCell ref="BM436:BR436"/>
    <mergeCell ref="BS436:BX436"/>
    <mergeCell ref="BY436:CD436"/>
    <mergeCell ref="CE436:CJ436"/>
    <mergeCell ref="CK436:CP436"/>
    <mergeCell ref="A436:E436"/>
    <mergeCell ref="F436:V436"/>
    <mergeCell ref="W436:AB436"/>
    <mergeCell ref="AC436:AH436"/>
    <mergeCell ref="AI436:AN436"/>
    <mergeCell ref="AO436:AT436"/>
    <mergeCell ref="AU436:AZ436"/>
    <mergeCell ref="BA436:BF436"/>
    <mergeCell ref="CQ435:CV435"/>
    <mergeCell ref="CW435:DB435"/>
    <mergeCell ref="BG435:BL435"/>
    <mergeCell ref="BM435:BR435"/>
    <mergeCell ref="BS435:BX435"/>
    <mergeCell ref="BY435:CD435"/>
    <mergeCell ref="CE435:CJ435"/>
    <mergeCell ref="CK435:CP435"/>
    <mergeCell ref="A435:E435"/>
    <mergeCell ref="F435:V435"/>
    <mergeCell ref="W435:AB435"/>
    <mergeCell ref="AC435:AH435"/>
    <mergeCell ref="AI435:AN435"/>
    <mergeCell ref="AO435:AT435"/>
    <mergeCell ref="AU435:AZ435"/>
    <mergeCell ref="BA435:BF435"/>
    <mergeCell ref="AC438:AH438"/>
    <mergeCell ref="CQ437:CV437"/>
    <mergeCell ref="CW437:DB437"/>
    <mergeCell ref="BG437:BL437"/>
    <mergeCell ref="BM437:BR437"/>
    <mergeCell ref="BS437:BX437"/>
    <mergeCell ref="BY437:CD437"/>
    <mergeCell ref="CE437:CJ437"/>
    <mergeCell ref="CK437:CP437"/>
    <mergeCell ref="A437:E437"/>
    <mergeCell ref="F437:V437"/>
    <mergeCell ref="W437:AB437"/>
    <mergeCell ref="AC437:AH437"/>
    <mergeCell ref="AI437:AN437"/>
    <mergeCell ref="AO437:AT437"/>
    <mergeCell ref="AU437:AZ437"/>
    <mergeCell ref="BA437:BF437"/>
    <mergeCell ref="B441:DA441"/>
    <mergeCell ref="AO439:AT439"/>
    <mergeCell ref="AU439:AZ439"/>
    <mergeCell ref="BA439:BF439"/>
    <mergeCell ref="BG439:BL439"/>
    <mergeCell ref="CE439:CJ439"/>
    <mergeCell ref="CK439:CP439"/>
    <mergeCell ref="CQ439:CV439"/>
    <mergeCell ref="CW439:DB439"/>
    <mergeCell ref="BM439:BR439"/>
    <mergeCell ref="CE438:CJ438"/>
    <mergeCell ref="CK438:CP438"/>
    <mergeCell ref="CQ438:CV438"/>
    <mergeCell ref="BM438:BR438"/>
    <mergeCell ref="BS438:BX438"/>
    <mergeCell ref="BG438:BL438"/>
    <mergeCell ref="BS439:BX439"/>
    <mergeCell ref="BY438:CD438"/>
    <mergeCell ref="BY439:CD439"/>
    <mergeCell ref="AI438:AN438"/>
    <mergeCell ref="CW438:DB438"/>
    <mergeCell ref="A439:E439"/>
    <mergeCell ref="F439:V439"/>
    <mergeCell ref="W439:AB439"/>
    <mergeCell ref="AC439:AH439"/>
    <mergeCell ref="AI439:AN439"/>
    <mergeCell ref="AO438:AT438"/>
    <mergeCell ref="AU438:AZ438"/>
    <mergeCell ref="BA438:BF438"/>
    <mergeCell ref="A438:E438"/>
    <mergeCell ref="F438:V438"/>
    <mergeCell ref="W438:AB438"/>
    <mergeCell ref="C442:DB442"/>
    <mergeCell ref="CH443:CL443"/>
    <mergeCell ref="A444:E445"/>
    <mergeCell ref="F444:V445"/>
    <mergeCell ref="W444:AK445"/>
    <mergeCell ref="AL444:BC444"/>
    <mergeCell ref="BD444:BU444"/>
    <mergeCell ref="BV444:CM444"/>
    <mergeCell ref="AL445:AQ445"/>
    <mergeCell ref="AR445:AW445"/>
    <mergeCell ref="BJ447:BO447"/>
    <mergeCell ref="BP447:BU447"/>
    <mergeCell ref="CH447:CM447"/>
    <mergeCell ref="CH446:CM446"/>
    <mergeCell ref="CB446:CG446"/>
    <mergeCell ref="BD447:BI447"/>
    <mergeCell ref="BJ446:BO446"/>
    <mergeCell ref="BP446:BU446"/>
    <mergeCell ref="AX446:BC446"/>
    <mergeCell ref="BD446:BI446"/>
    <mergeCell ref="BV446:CA446"/>
    <mergeCell ref="BV447:CA447"/>
    <mergeCell ref="CH449:CM449"/>
    <mergeCell ref="AX449:BC449"/>
    <mergeCell ref="BD449:BI449"/>
    <mergeCell ref="BJ449:BO449"/>
    <mergeCell ref="BP449:BU449"/>
    <mergeCell ref="A449:E449"/>
    <mergeCell ref="F449:AK449"/>
    <mergeCell ref="BV449:CA449"/>
    <mergeCell ref="AR449:AW449"/>
    <mergeCell ref="AL449:AQ449"/>
    <mergeCell ref="BV445:CA445"/>
    <mergeCell ref="CB445:CG445"/>
    <mergeCell ref="CB447:CG447"/>
    <mergeCell ref="CH445:CM445"/>
    <mergeCell ref="A446:E446"/>
    <mergeCell ref="F446:V446"/>
    <mergeCell ref="W446:AK446"/>
    <mergeCell ref="AL446:AQ446"/>
    <mergeCell ref="AR446:AW446"/>
    <mergeCell ref="AX445:BC445"/>
    <mergeCell ref="BD445:BI445"/>
    <mergeCell ref="BJ445:BO445"/>
    <mergeCell ref="BP445:BU445"/>
    <mergeCell ref="CA461:CL461"/>
    <mergeCell ref="BP452:BT452"/>
    <mergeCell ref="BD453:BU453"/>
    <mergeCell ref="BD454:BI454"/>
    <mergeCell ref="BJ454:BO454"/>
    <mergeCell ref="BP454:BU454"/>
    <mergeCell ref="AX455:BC455"/>
    <mergeCell ref="BD455:BI455"/>
    <mergeCell ref="BJ455:BO455"/>
    <mergeCell ref="BP455:BU455"/>
    <mergeCell ref="AK462:AP462"/>
    <mergeCell ref="AQ462:AV462"/>
    <mergeCell ref="AW462:BB462"/>
    <mergeCell ref="A447:E447"/>
    <mergeCell ref="F447:V447"/>
    <mergeCell ref="W447:AK447"/>
    <mergeCell ref="AL447:AQ447"/>
    <mergeCell ref="AR447:AW447"/>
    <mergeCell ref="AX447:BC447"/>
    <mergeCell ref="C451:DB451"/>
    <mergeCell ref="A455:E455"/>
    <mergeCell ref="F455:V455"/>
    <mergeCell ref="W455:AK455"/>
    <mergeCell ref="AL455:AQ455"/>
    <mergeCell ref="AR455:AW455"/>
    <mergeCell ref="BP456:BU456"/>
    <mergeCell ref="A456:E456"/>
    <mergeCell ref="F456:V456"/>
    <mergeCell ref="W456:AK456"/>
    <mergeCell ref="AL456:AQ456"/>
    <mergeCell ref="A453:E454"/>
    <mergeCell ref="CB449:CG449"/>
    <mergeCell ref="F453:V454"/>
    <mergeCell ref="W453:AK454"/>
    <mergeCell ref="AL453:BC453"/>
    <mergeCell ref="AL454:AQ454"/>
    <mergeCell ref="AR454:AW454"/>
    <mergeCell ref="AX454:BC454"/>
    <mergeCell ref="CG464:CL464"/>
    <mergeCell ref="CG463:CL463"/>
    <mergeCell ref="AW464:BB464"/>
    <mergeCell ref="BO463:BT463"/>
    <mergeCell ref="BU463:BZ463"/>
    <mergeCell ref="A459:CZ459"/>
    <mergeCell ref="BP457:BU457"/>
    <mergeCell ref="A457:E457"/>
    <mergeCell ref="F457:AK457"/>
    <mergeCell ref="AL457:AQ457"/>
    <mergeCell ref="AR457:AW457"/>
    <mergeCell ref="AX457:BC457"/>
    <mergeCell ref="AX456:BC456"/>
    <mergeCell ref="AR456:AW456"/>
    <mergeCell ref="BD456:BI456"/>
    <mergeCell ref="BD457:BI457"/>
    <mergeCell ref="BJ456:BO456"/>
    <mergeCell ref="BJ457:BO457"/>
    <mergeCell ref="AW463:BB463"/>
    <mergeCell ref="BC463:BH463"/>
    <mergeCell ref="CA463:CF463"/>
    <mergeCell ref="BI463:BN463"/>
    <mergeCell ref="BO464:BT464"/>
    <mergeCell ref="AE462:AJ462"/>
    <mergeCell ref="BO462:BT462"/>
    <mergeCell ref="BU462:BZ462"/>
    <mergeCell ref="AE461:AP461"/>
    <mergeCell ref="AQ461:BB461"/>
    <mergeCell ref="BO461:BZ461"/>
    <mergeCell ref="CF460:CJ460"/>
    <mergeCell ref="BC461:BN461"/>
    <mergeCell ref="Y477:AD477"/>
    <mergeCell ref="AE477:AJ477"/>
    <mergeCell ref="A461:T462"/>
    <mergeCell ref="U461:X462"/>
    <mergeCell ref="A464:T464"/>
    <mergeCell ref="U464:X464"/>
    <mergeCell ref="Y461:AD462"/>
    <mergeCell ref="U466:X466"/>
    <mergeCell ref="Y464:AD464"/>
    <mergeCell ref="AE464:AJ464"/>
    <mergeCell ref="CA464:CF464"/>
    <mergeCell ref="AW466:BB466"/>
    <mergeCell ref="A466:T466"/>
    <mergeCell ref="AK466:AP466"/>
    <mergeCell ref="AE466:AJ466"/>
    <mergeCell ref="Y466:AD466"/>
    <mergeCell ref="BC470:BH470"/>
    <mergeCell ref="BI467:BN467"/>
    <mergeCell ref="BI470:BN470"/>
    <mergeCell ref="AK464:AP464"/>
    <mergeCell ref="BU464:BZ464"/>
    <mergeCell ref="BC464:BH464"/>
    <mergeCell ref="BI464:BN464"/>
    <mergeCell ref="BU476:BZ476"/>
    <mergeCell ref="CA476:CF476"/>
    <mergeCell ref="AQ466:AV466"/>
    <mergeCell ref="CG462:CL462"/>
    <mergeCell ref="CA462:CF462"/>
    <mergeCell ref="BI462:BN462"/>
    <mergeCell ref="AE484:AJ484"/>
    <mergeCell ref="BW492:CA492"/>
    <mergeCell ref="A493:E494"/>
    <mergeCell ref="F493:X494"/>
    <mergeCell ref="Y493:AE494"/>
    <mergeCell ref="BH494:BN494"/>
    <mergeCell ref="AF493:AK494"/>
    <mergeCell ref="AL493:AR494"/>
    <mergeCell ref="AS493:AY494"/>
    <mergeCell ref="AZ493:BG494"/>
    <mergeCell ref="BH493:BU493"/>
    <mergeCell ref="B491:DA491"/>
    <mergeCell ref="BV493:CC494"/>
    <mergeCell ref="BO494:BU494"/>
    <mergeCell ref="A485:DB485"/>
    <mergeCell ref="CA483:CF483"/>
    <mergeCell ref="CG483:CL483"/>
    <mergeCell ref="A483:T483"/>
    <mergeCell ref="U483:X483"/>
    <mergeCell ref="Y483:AD483"/>
    <mergeCell ref="C487:DB487"/>
    <mergeCell ref="A490:CZ490"/>
    <mergeCell ref="AK483:AP483"/>
    <mergeCell ref="CG473:CL473"/>
    <mergeCell ref="CG472:CL472"/>
    <mergeCell ref="CA472:CF472"/>
    <mergeCell ref="AK472:AP472"/>
    <mergeCell ref="AQ472:AV472"/>
    <mergeCell ref="AW472:BB472"/>
    <mergeCell ref="BC462:BH462"/>
    <mergeCell ref="B499:DA499"/>
    <mergeCell ref="CK500:CO500"/>
    <mergeCell ref="BO496:BU496"/>
    <mergeCell ref="BV496:CC496"/>
    <mergeCell ref="A497:E497"/>
    <mergeCell ref="F497:X497"/>
    <mergeCell ref="Y497:AE497"/>
    <mergeCell ref="AF497:AK497"/>
    <mergeCell ref="AL497:AR497"/>
    <mergeCell ref="AS497:AY497"/>
    <mergeCell ref="AZ497:BG497"/>
    <mergeCell ref="BH497:BN497"/>
    <mergeCell ref="BO495:BU495"/>
    <mergeCell ref="BV495:CC495"/>
    <mergeCell ref="AZ496:BG496"/>
    <mergeCell ref="BH496:BN496"/>
    <mergeCell ref="BO497:BU497"/>
    <mergeCell ref="BV497:CC497"/>
    <mergeCell ref="AL495:AR495"/>
    <mergeCell ref="AS495:AY495"/>
    <mergeCell ref="AZ495:BG495"/>
    <mergeCell ref="BH495:BN495"/>
    <mergeCell ref="A496:E496"/>
    <mergeCell ref="F496:X496"/>
    <mergeCell ref="Y496:AE496"/>
    <mergeCell ref="AF496:AK496"/>
    <mergeCell ref="AL496:AR496"/>
    <mergeCell ref="AS496:AY496"/>
    <mergeCell ref="A495:E495"/>
    <mergeCell ref="F495:X495"/>
    <mergeCell ref="Y495:AE495"/>
    <mergeCell ref="AF495:AK495"/>
    <mergeCell ref="BO504:BU504"/>
    <mergeCell ref="BV504:CB504"/>
    <mergeCell ref="CC504:CI504"/>
    <mergeCell ref="CJ504:CP504"/>
    <mergeCell ref="AM504:AS504"/>
    <mergeCell ref="AT504:AZ504"/>
    <mergeCell ref="BA504:BG504"/>
    <mergeCell ref="BH504:BN504"/>
    <mergeCell ref="A504:E504"/>
    <mergeCell ref="F504:X504"/>
    <mergeCell ref="Y504:AE504"/>
    <mergeCell ref="AF504:AL504"/>
    <mergeCell ref="BV502:CI502"/>
    <mergeCell ref="CJ502:CP503"/>
    <mergeCell ref="AM503:AS503"/>
    <mergeCell ref="AT503:AZ503"/>
    <mergeCell ref="BV503:CB503"/>
    <mergeCell ref="CC503:CI503"/>
    <mergeCell ref="A501:E503"/>
    <mergeCell ref="F501:X503"/>
    <mergeCell ref="Y501:BG501"/>
    <mergeCell ref="BH501:CP501"/>
    <mergeCell ref="Y502:AE503"/>
    <mergeCell ref="AF502:AL503"/>
    <mergeCell ref="AM502:AZ502"/>
    <mergeCell ref="BA502:BG503"/>
    <mergeCell ref="BH502:BN503"/>
    <mergeCell ref="BO502:BU503"/>
    <mergeCell ref="BO506:BU506"/>
    <mergeCell ref="BV506:CB506"/>
    <mergeCell ref="CC506:CI506"/>
    <mergeCell ref="CJ506:CP506"/>
    <mergeCell ref="AM506:AS506"/>
    <mergeCell ref="AT506:AZ506"/>
    <mergeCell ref="BA506:BG506"/>
    <mergeCell ref="BH506:BN506"/>
    <mergeCell ref="A506:E506"/>
    <mergeCell ref="F506:X506"/>
    <mergeCell ref="Y506:AE506"/>
    <mergeCell ref="AF506:AL506"/>
    <mergeCell ref="A505:E505"/>
    <mergeCell ref="F505:X505"/>
    <mergeCell ref="Y505:AE505"/>
    <mergeCell ref="AF505:AL505"/>
    <mergeCell ref="CC505:CI505"/>
    <mergeCell ref="CJ505:CP505"/>
    <mergeCell ref="AM505:AS505"/>
    <mergeCell ref="AT505:AZ505"/>
    <mergeCell ref="BA505:BG505"/>
    <mergeCell ref="BH505:BN505"/>
    <mergeCell ref="BO505:BU505"/>
    <mergeCell ref="BV505:CB505"/>
    <mergeCell ref="BW510:CW510"/>
    <mergeCell ref="A511:E511"/>
    <mergeCell ref="F511:X511"/>
    <mergeCell ref="Y511:AE511"/>
    <mergeCell ref="AF511:AL511"/>
    <mergeCell ref="AM511:AS511"/>
    <mergeCell ref="AT511:AZ511"/>
    <mergeCell ref="BA511:BG511"/>
    <mergeCell ref="BH511:BV511"/>
    <mergeCell ref="BW511:CW511"/>
    <mergeCell ref="B508:DA508"/>
    <mergeCell ref="CR509:CV509"/>
    <mergeCell ref="A510:E510"/>
    <mergeCell ref="F510:X510"/>
    <mergeCell ref="Y510:AE510"/>
    <mergeCell ref="AF510:AL510"/>
    <mergeCell ref="AM510:AS510"/>
    <mergeCell ref="AT510:AZ510"/>
    <mergeCell ref="BA510:BG510"/>
    <mergeCell ref="BH510:BV510"/>
    <mergeCell ref="AF530:AX530"/>
    <mergeCell ref="B515:DA515"/>
    <mergeCell ref="C517:DB517"/>
    <mergeCell ref="B519:DA519"/>
    <mergeCell ref="C521:DB521"/>
    <mergeCell ref="BW512:CW512"/>
    <mergeCell ref="A513:E513"/>
    <mergeCell ref="BB530:CL530"/>
    <mergeCell ref="C524:AD524"/>
    <mergeCell ref="AF524:AX524"/>
    <mergeCell ref="BB524:CL524"/>
    <mergeCell ref="AF525:AX525"/>
    <mergeCell ref="BB525:CL525"/>
    <mergeCell ref="C529:AD529"/>
    <mergeCell ref="AF529:AX529"/>
    <mergeCell ref="BB529:CL529"/>
    <mergeCell ref="F513:X513"/>
    <mergeCell ref="Y513:AE513"/>
    <mergeCell ref="AF513:AL513"/>
    <mergeCell ref="AM513:AS513"/>
    <mergeCell ref="AT513:AZ513"/>
    <mergeCell ref="BA513:BG513"/>
    <mergeCell ref="BH513:BV513"/>
    <mergeCell ref="BW513:CW513"/>
    <mergeCell ref="AM512:AS512"/>
    <mergeCell ref="AT512:AZ512"/>
    <mergeCell ref="BA512:BG512"/>
    <mergeCell ref="BH512:BV512"/>
    <mergeCell ref="A512:E512"/>
    <mergeCell ref="F512:X512"/>
    <mergeCell ref="Y512:AE512"/>
    <mergeCell ref="AF512:AL512"/>
    <mergeCell ref="BC472:BH472"/>
    <mergeCell ref="AQ473:AV473"/>
    <mergeCell ref="AW473:BB473"/>
    <mergeCell ref="BC473:BH473"/>
    <mergeCell ref="AE472:AJ472"/>
    <mergeCell ref="AK473:AP473"/>
    <mergeCell ref="AE473:AJ473"/>
    <mergeCell ref="CG469:CL469"/>
    <mergeCell ref="BO466:BT466"/>
    <mergeCell ref="BU466:BZ466"/>
    <mergeCell ref="CA466:CF466"/>
    <mergeCell ref="CG466:CL466"/>
    <mergeCell ref="CA469:CF469"/>
    <mergeCell ref="BI466:BN466"/>
    <mergeCell ref="BU470:BZ470"/>
    <mergeCell ref="BO469:BT469"/>
    <mergeCell ref="BO467:BT467"/>
    <mergeCell ref="BU467:BZ467"/>
    <mergeCell ref="BI473:BN473"/>
    <mergeCell ref="BI472:BN472"/>
    <mergeCell ref="BO472:BT472"/>
    <mergeCell ref="BO473:BT473"/>
    <mergeCell ref="BU473:BZ473"/>
    <mergeCell ref="BC466:BH466"/>
    <mergeCell ref="CG467:CL467"/>
    <mergeCell ref="CG470:CL470"/>
    <mergeCell ref="AW467:BB467"/>
    <mergeCell ref="BC467:BH467"/>
    <mergeCell ref="AV117:BA117"/>
    <mergeCell ref="BB117:BG117"/>
    <mergeCell ref="BH117:BN117"/>
    <mergeCell ref="BO117:BU117"/>
    <mergeCell ref="BV117:CA117"/>
    <mergeCell ref="U469:X469"/>
    <mergeCell ref="AH117:AN117"/>
    <mergeCell ref="AQ464:AV464"/>
    <mergeCell ref="AE469:AJ469"/>
    <mergeCell ref="BU469:BZ469"/>
    <mergeCell ref="A469:T469"/>
    <mergeCell ref="A470:T470"/>
    <mergeCell ref="U470:X470"/>
    <mergeCell ref="A473:T473"/>
    <mergeCell ref="U473:X473"/>
    <mergeCell ref="Y473:AD473"/>
    <mergeCell ref="U472:X472"/>
    <mergeCell ref="Y472:AD472"/>
    <mergeCell ref="A472:T472"/>
    <mergeCell ref="Y470:AD470"/>
    <mergeCell ref="A463:T463"/>
    <mergeCell ref="U463:X463"/>
    <mergeCell ref="Y463:AD463"/>
    <mergeCell ref="AE463:AJ463"/>
    <mergeCell ref="AK463:AP463"/>
    <mergeCell ref="AQ463:AV463"/>
    <mergeCell ref="CA473:CF473"/>
    <mergeCell ref="BU472:BZ472"/>
    <mergeCell ref="AO117:AU117"/>
    <mergeCell ref="A118:E118"/>
    <mergeCell ref="F118:AA118"/>
    <mergeCell ref="AB118:AG118"/>
    <mergeCell ref="CO119:CU119"/>
    <mergeCell ref="CV119:DA119"/>
    <mergeCell ref="A229:E229"/>
    <mergeCell ref="F229:CZ229"/>
    <mergeCell ref="A228:E228"/>
    <mergeCell ref="F228:CZ228"/>
    <mergeCell ref="BO119:BU119"/>
    <mergeCell ref="BV119:CA119"/>
    <mergeCell ref="CB119:CG119"/>
    <mergeCell ref="CH119:CN119"/>
    <mergeCell ref="A119:E119"/>
    <mergeCell ref="F119:AA119"/>
    <mergeCell ref="AB119:AG119"/>
    <mergeCell ref="AH119:AN119"/>
    <mergeCell ref="CO117:CU117"/>
    <mergeCell ref="CV117:DA117"/>
    <mergeCell ref="CO118:CU118"/>
    <mergeCell ref="CV118:DA118"/>
    <mergeCell ref="BB119:BG119"/>
    <mergeCell ref="BH119:BN119"/>
    <mergeCell ref="BB118:BG118"/>
    <mergeCell ref="BH118:BN118"/>
    <mergeCell ref="AO119:AU119"/>
    <mergeCell ref="AV119:BA119"/>
    <mergeCell ref="AO118:AU118"/>
    <mergeCell ref="AV118:BA118"/>
    <mergeCell ref="BO118:BU118"/>
    <mergeCell ref="BV118:CA118"/>
    <mergeCell ref="CB118:CG118"/>
    <mergeCell ref="CH118:CN118"/>
    <mergeCell ref="CB117:CG117"/>
    <mergeCell ref="CH117:CN117"/>
    <mergeCell ref="CN232:CS232"/>
    <mergeCell ref="CT232:CZ232"/>
    <mergeCell ref="A233:E233"/>
    <mergeCell ref="F233:CZ233"/>
    <mergeCell ref="BM232:BS232"/>
    <mergeCell ref="BT232:BY232"/>
    <mergeCell ref="CT230:CZ230"/>
    <mergeCell ref="A231:E231"/>
    <mergeCell ref="F231:CZ231"/>
    <mergeCell ref="A232:E232"/>
    <mergeCell ref="F232:AA232"/>
    <mergeCell ref="AB232:AG232"/>
    <mergeCell ref="AH232:AR232"/>
    <mergeCell ref="AS232:AY232"/>
    <mergeCell ref="AZ232:BE232"/>
    <mergeCell ref="BF232:BL232"/>
    <mergeCell ref="BT230:BY230"/>
    <mergeCell ref="BZ230:CF230"/>
    <mergeCell ref="CG230:CM230"/>
    <mergeCell ref="CN230:CS230"/>
    <mergeCell ref="BZ232:CF232"/>
    <mergeCell ref="CG232:CM232"/>
    <mergeCell ref="AS230:AY230"/>
    <mergeCell ref="AZ230:BE230"/>
    <mergeCell ref="BF230:BL230"/>
    <mergeCell ref="BM230:BS230"/>
    <mergeCell ref="A230:E230"/>
    <mergeCell ref="F230:AA230"/>
    <mergeCell ref="AB230:AG230"/>
    <mergeCell ref="AH230:AR230"/>
    <mergeCell ref="CT234:CZ234"/>
    <mergeCell ref="A235:E235"/>
    <mergeCell ref="F235:CZ235"/>
    <mergeCell ref="A236:E236"/>
    <mergeCell ref="F236:AA236"/>
    <mergeCell ref="AB236:AG236"/>
    <mergeCell ref="AH236:AR236"/>
    <mergeCell ref="AS236:AY236"/>
    <mergeCell ref="AZ236:BE236"/>
    <mergeCell ref="BF236:BL236"/>
    <mergeCell ref="BT234:BY234"/>
    <mergeCell ref="BZ234:CF234"/>
    <mergeCell ref="CG234:CM234"/>
    <mergeCell ref="CN234:CS234"/>
    <mergeCell ref="AS234:AY234"/>
    <mergeCell ref="AZ234:BE234"/>
    <mergeCell ref="BF234:BL234"/>
    <mergeCell ref="BM234:BS234"/>
    <mergeCell ref="A234:E234"/>
    <mergeCell ref="F234:AA234"/>
    <mergeCell ref="AB234:AG234"/>
    <mergeCell ref="AH234:AR234"/>
    <mergeCell ref="A238:E238"/>
    <mergeCell ref="F238:CZ238"/>
    <mergeCell ref="A239:E239"/>
    <mergeCell ref="F239:AA239"/>
    <mergeCell ref="AB239:AG239"/>
    <mergeCell ref="AH239:AR239"/>
    <mergeCell ref="AS239:AY239"/>
    <mergeCell ref="CT239:CZ239"/>
    <mergeCell ref="AZ239:BE239"/>
    <mergeCell ref="BF239:BL239"/>
    <mergeCell ref="BM239:BS239"/>
    <mergeCell ref="CN236:CS236"/>
    <mergeCell ref="BZ239:CF239"/>
    <mergeCell ref="CG239:CM239"/>
    <mergeCell ref="CN239:CS239"/>
    <mergeCell ref="BT239:BY239"/>
    <mergeCell ref="CT236:CZ236"/>
    <mergeCell ref="A237:E237"/>
    <mergeCell ref="F237:CZ237"/>
    <mergeCell ref="BM236:BS236"/>
    <mergeCell ref="BT236:BY236"/>
    <mergeCell ref="BZ236:CF236"/>
    <mergeCell ref="CG236:CM236"/>
    <mergeCell ref="CT241:CZ241"/>
    <mergeCell ref="A242:E242"/>
    <mergeCell ref="F242:CZ242"/>
    <mergeCell ref="BM241:BS241"/>
    <mergeCell ref="BT241:BY241"/>
    <mergeCell ref="BZ241:CF241"/>
    <mergeCell ref="CG241:CM241"/>
    <mergeCell ref="A240:E240"/>
    <mergeCell ref="F240:CZ240"/>
    <mergeCell ref="A241:E241"/>
    <mergeCell ref="F241:AA241"/>
    <mergeCell ref="AB241:AG241"/>
    <mergeCell ref="AH241:AR241"/>
    <mergeCell ref="AS241:AY241"/>
    <mergeCell ref="AZ241:BE241"/>
    <mergeCell ref="BF241:BL241"/>
    <mergeCell ref="CN241:CS241"/>
    <mergeCell ref="CT243:CZ243"/>
    <mergeCell ref="A244:E244"/>
    <mergeCell ref="F244:CZ244"/>
    <mergeCell ref="A245:E245"/>
    <mergeCell ref="F245:AA245"/>
    <mergeCell ref="AB245:AG245"/>
    <mergeCell ref="AH245:AR245"/>
    <mergeCell ref="AS245:AY245"/>
    <mergeCell ref="AZ245:BE245"/>
    <mergeCell ref="BF245:BL245"/>
    <mergeCell ref="CG243:CM243"/>
    <mergeCell ref="CN243:CS243"/>
    <mergeCell ref="AS243:AY243"/>
    <mergeCell ref="AZ243:BE243"/>
    <mergeCell ref="BF243:BL243"/>
    <mergeCell ref="BM243:BS243"/>
    <mergeCell ref="CG245:CM245"/>
    <mergeCell ref="A243:E243"/>
    <mergeCell ref="F243:AA243"/>
    <mergeCell ref="AB243:AG243"/>
    <mergeCell ref="AH243:AR243"/>
    <mergeCell ref="A247:E247"/>
    <mergeCell ref="F247:CZ247"/>
    <mergeCell ref="A248:E248"/>
    <mergeCell ref="F248:AA248"/>
    <mergeCell ref="AB248:AG248"/>
    <mergeCell ref="AH248:AR248"/>
    <mergeCell ref="AS248:AY248"/>
    <mergeCell ref="AZ248:BE248"/>
    <mergeCell ref="CT248:CZ248"/>
    <mergeCell ref="BF248:BL248"/>
    <mergeCell ref="BM248:BS248"/>
    <mergeCell ref="CN245:CS245"/>
    <mergeCell ref="CT245:CZ245"/>
    <mergeCell ref="CG248:CM248"/>
    <mergeCell ref="CN248:CS248"/>
    <mergeCell ref="A246:E246"/>
    <mergeCell ref="F246:CZ246"/>
    <mergeCell ref="BM245:BS245"/>
    <mergeCell ref="BT245:BY245"/>
    <mergeCell ref="BZ245:CF245"/>
    <mergeCell ref="CT250:CZ250"/>
    <mergeCell ref="A251:E251"/>
    <mergeCell ref="F251:CZ251"/>
    <mergeCell ref="BM250:BS250"/>
    <mergeCell ref="BT250:BY250"/>
    <mergeCell ref="BZ250:CF250"/>
    <mergeCell ref="CG250:CM250"/>
    <mergeCell ref="A249:E249"/>
    <mergeCell ref="F249:CZ249"/>
    <mergeCell ref="A250:E250"/>
    <mergeCell ref="F250:AA250"/>
    <mergeCell ref="AB250:AG250"/>
    <mergeCell ref="AH250:AR250"/>
    <mergeCell ref="AS250:AY250"/>
    <mergeCell ref="AZ250:BE250"/>
    <mergeCell ref="BF250:BL250"/>
    <mergeCell ref="CN250:CS250"/>
    <mergeCell ref="CN254:CS254"/>
    <mergeCell ref="CT254:CZ254"/>
    <mergeCell ref="BM254:BS254"/>
    <mergeCell ref="BT254:BY254"/>
    <mergeCell ref="BZ254:CF254"/>
    <mergeCell ref="CG254:CM254"/>
    <mergeCell ref="A310:E310"/>
    <mergeCell ref="BZ312:CF312"/>
    <mergeCell ref="CT252:CZ252"/>
    <mergeCell ref="A253:E253"/>
    <mergeCell ref="F253:CZ253"/>
    <mergeCell ref="A254:E254"/>
    <mergeCell ref="F254:AA254"/>
    <mergeCell ref="AB254:AG254"/>
    <mergeCell ref="AH254:AR254"/>
    <mergeCell ref="AS254:AY254"/>
    <mergeCell ref="AZ254:BE254"/>
    <mergeCell ref="BF254:BL254"/>
    <mergeCell ref="CN252:CS252"/>
    <mergeCell ref="AS252:AY252"/>
    <mergeCell ref="AZ252:BE252"/>
    <mergeCell ref="BF252:BL252"/>
    <mergeCell ref="BM252:BS252"/>
    <mergeCell ref="A252:E252"/>
    <mergeCell ref="F252:AA252"/>
    <mergeCell ref="AB252:AG252"/>
    <mergeCell ref="AH252:AR252"/>
    <mergeCell ref="BZ252:CF252"/>
    <mergeCell ref="AB312:AG312"/>
    <mergeCell ref="AH312:AR312"/>
    <mergeCell ref="BT312:BY312"/>
    <mergeCell ref="A309:E309"/>
    <mergeCell ref="BM318:BS318"/>
    <mergeCell ref="A319:E319"/>
    <mergeCell ref="AH319:AR319"/>
    <mergeCell ref="AS319:AY319"/>
    <mergeCell ref="AZ319:BE319"/>
    <mergeCell ref="F319:AA319"/>
    <mergeCell ref="AB319:AG319"/>
    <mergeCell ref="CT315:CZ315"/>
    <mergeCell ref="BT315:BY315"/>
    <mergeCell ref="BZ315:CF315"/>
    <mergeCell ref="CG315:CM315"/>
    <mergeCell ref="CN315:CS315"/>
    <mergeCell ref="CN318:CS318"/>
    <mergeCell ref="CT318:CZ318"/>
    <mergeCell ref="BZ317:CF317"/>
    <mergeCell ref="A316:E316"/>
    <mergeCell ref="F316:CZ316"/>
    <mergeCell ref="A318:E318"/>
    <mergeCell ref="F318:AA318"/>
    <mergeCell ref="AB318:AG318"/>
    <mergeCell ref="AH318:AR318"/>
    <mergeCell ref="AS318:AY318"/>
    <mergeCell ref="AZ318:BE318"/>
    <mergeCell ref="BF318:BL318"/>
    <mergeCell ref="BT318:BY318"/>
    <mergeCell ref="AS315:AY315"/>
    <mergeCell ref="AZ315:BE315"/>
    <mergeCell ref="BF315:BL315"/>
    <mergeCell ref="BM315:BS315"/>
    <mergeCell ref="AS322:AY322"/>
    <mergeCell ref="AZ322:BE322"/>
    <mergeCell ref="BF322:BL322"/>
    <mergeCell ref="BF320:BL320"/>
    <mergeCell ref="BM320:BS320"/>
    <mergeCell ref="A320:E320"/>
    <mergeCell ref="F320:AA320"/>
    <mergeCell ref="AB320:AG320"/>
    <mergeCell ref="AH320:AR320"/>
    <mergeCell ref="CN324:CS324"/>
    <mergeCell ref="CT324:CZ324"/>
    <mergeCell ref="AH132:AN132"/>
    <mergeCell ref="AO132:AU132"/>
    <mergeCell ref="AV132:BA132"/>
    <mergeCell ref="BB132:BG132"/>
    <mergeCell ref="BH132:BN132"/>
    <mergeCell ref="A131:E131"/>
    <mergeCell ref="F131:AA131"/>
    <mergeCell ref="AB131:AG131"/>
    <mergeCell ref="AH131:AN131"/>
    <mergeCell ref="AO131:AU131"/>
    <mergeCell ref="AV131:BA131"/>
    <mergeCell ref="BB131:BG131"/>
    <mergeCell ref="BO134:BU134"/>
    <mergeCell ref="BV134:CA134"/>
    <mergeCell ref="A135:E135"/>
    <mergeCell ref="F135:AA135"/>
    <mergeCell ref="AB135:AG135"/>
    <mergeCell ref="AH135:AN135"/>
    <mergeCell ref="AO135:AU135"/>
    <mergeCell ref="AV135:BA135"/>
    <mergeCell ref="BB135:BG135"/>
    <mergeCell ref="BH135:BN135"/>
    <mergeCell ref="AO134:AU134"/>
    <mergeCell ref="AV134:BA134"/>
    <mergeCell ref="BB134:BG134"/>
    <mergeCell ref="BH134:BN134"/>
    <mergeCell ref="A134:E134"/>
    <mergeCell ref="F134:AA134"/>
    <mergeCell ref="AB134:AG134"/>
    <mergeCell ref="AH134:AN134"/>
    <mergeCell ref="BO136:BU136"/>
    <mergeCell ref="BV136:CA136"/>
    <mergeCell ref="A137:E137"/>
    <mergeCell ref="F137:AA137"/>
    <mergeCell ref="AB137:AG137"/>
    <mergeCell ref="AH137:AN137"/>
    <mergeCell ref="AO137:AU137"/>
    <mergeCell ref="AV137:BA137"/>
    <mergeCell ref="BB137:BG137"/>
    <mergeCell ref="BH137:BN137"/>
    <mergeCell ref="BO135:BU135"/>
    <mergeCell ref="BV135:CA135"/>
    <mergeCell ref="A136:E136"/>
    <mergeCell ref="F136:AA136"/>
    <mergeCell ref="AB136:AG136"/>
    <mergeCell ref="AH136:AN136"/>
    <mergeCell ref="AO136:AU136"/>
    <mergeCell ref="AV136:BA136"/>
    <mergeCell ref="BB136:BG136"/>
    <mergeCell ref="BH136:BN136"/>
    <mergeCell ref="BO138:BU138"/>
    <mergeCell ref="BV138:CA138"/>
    <mergeCell ref="BZ318:CF318"/>
    <mergeCell ref="CG318:CM318"/>
    <mergeCell ref="BT252:BY252"/>
    <mergeCell ref="CG191:CM191"/>
    <mergeCell ref="CG252:CM252"/>
    <mergeCell ref="A139:E139"/>
    <mergeCell ref="F139:AA139"/>
    <mergeCell ref="AB139:AG139"/>
    <mergeCell ref="AH139:AN139"/>
    <mergeCell ref="AO139:AU139"/>
    <mergeCell ref="AV139:BA139"/>
    <mergeCell ref="BB139:BG139"/>
    <mergeCell ref="BH139:BN139"/>
    <mergeCell ref="BZ243:CF243"/>
    <mergeCell ref="BO137:BU137"/>
    <mergeCell ref="BV137:CA137"/>
    <mergeCell ref="A138:E138"/>
    <mergeCell ref="F138:AA138"/>
    <mergeCell ref="AB138:AG138"/>
    <mergeCell ref="AH138:AN138"/>
    <mergeCell ref="AO138:AU138"/>
    <mergeCell ref="AV138:BA138"/>
    <mergeCell ref="BB138:BG138"/>
    <mergeCell ref="BH138:BN138"/>
    <mergeCell ref="A315:E315"/>
    <mergeCell ref="F315:AA315"/>
    <mergeCell ref="AB315:AG315"/>
    <mergeCell ref="AH315:AR315"/>
    <mergeCell ref="A313:E313"/>
    <mergeCell ref="A314:E314"/>
    <mergeCell ref="BO139:BU139"/>
    <mergeCell ref="BV139:CA139"/>
    <mergeCell ref="BM324:BS324"/>
    <mergeCell ref="BT324:BY324"/>
    <mergeCell ref="BZ324:CF324"/>
    <mergeCell ref="BT248:BY248"/>
    <mergeCell ref="BZ248:CF248"/>
    <mergeCell ref="BT243:BY243"/>
    <mergeCell ref="CG324:CM324"/>
    <mergeCell ref="BZ319:CF319"/>
    <mergeCell ref="CG319:CM319"/>
    <mergeCell ref="AS324:AY324"/>
    <mergeCell ref="AZ324:BE324"/>
    <mergeCell ref="BF324:BL324"/>
    <mergeCell ref="CN319:CS319"/>
    <mergeCell ref="CT319:CZ319"/>
    <mergeCell ref="A324:E324"/>
    <mergeCell ref="CN322:CS322"/>
    <mergeCell ref="BT320:BY320"/>
    <mergeCell ref="BZ320:CF320"/>
    <mergeCell ref="CG320:CM320"/>
    <mergeCell ref="CN320:CS320"/>
    <mergeCell ref="AS320:AY320"/>
    <mergeCell ref="AZ320:BE320"/>
    <mergeCell ref="F324:AA324"/>
    <mergeCell ref="AB324:AG324"/>
    <mergeCell ref="CT322:CZ322"/>
    <mergeCell ref="A323:E323"/>
    <mergeCell ref="F323:CZ323"/>
    <mergeCell ref="BM322:BS322"/>
    <mergeCell ref="BT322:BY322"/>
    <mergeCell ref="BZ322:CF322"/>
    <mergeCell ref="CA481:CF481"/>
    <mergeCell ref="CG481:CL481"/>
    <mergeCell ref="AE483:AJ483"/>
    <mergeCell ref="BO483:BT483"/>
    <mergeCell ref="BU483:BZ483"/>
    <mergeCell ref="AQ483:AV483"/>
    <mergeCell ref="AW483:BB483"/>
    <mergeCell ref="BC483:BH483"/>
    <mergeCell ref="BI483:BN483"/>
    <mergeCell ref="B391:DA391"/>
    <mergeCell ref="U481:X481"/>
    <mergeCell ref="Y481:AD481"/>
    <mergeCell ref="AE481:AJ481"/>
    <mergeCell ref="AK481:AP481"/>
    <mergeCell ref="AQ481:AV481"/>
    <mergeCell ref="AW481:BB481"/>
    <mergeCell ref="BC481:BH481"/>
    <mergeCell ref="BI481:BN481"/>
    <mergeCell ref="BO481:BT481"/>
    <mergeCell ref="CG474:CL474"/>
    <mergeCell ref="BI474:BN474"/>
    <mergeCell ref="BO474:BT474"/>
    <mergeCell ref="BU474:BZ474"/>
    <mergeCell ref="CA474:CF474"/>
    <mergeCell ref="CG477:CL477"/>
    <mergeCell ref="AK474:AP474"/>
    <mergeCell ref="BC474:BH474"/>
    <mergeCell ref="CA477:CF477"/>
    <mergeCell ref="AK477:AP477"/>
    <mergeCell ref="AQ477:AV477"/>
    <mergeCell ref="AW477:BB477"/>
    <mergeCell ref="BC477:BH477"/>
    <mergeCell ref="AW479:BB479"/>
    <mergeCell ref="AK468:AP468"/>
    <mergeCell ref="AW468:BB468"/>
    <mergeCell ref="AQ478:AV478"/>
    <mergeCell ref="AQ474:AV474"/>
    <mergeCell ref="AW474:BB474"/>
    <mergeCell ref="AW469:BB469"/>
    <mergeCell ref="AQ469:AV469"/>
    <mergeCell ref="AW475:BB475"/>
    <mergeCell ref="AQ476:AV476"/>
    <mergeCell ref="A478:T478"/>
    <mergeCell ref="U478:X478"/>
    <mergeCell ref="Y478:AD478"/>
    <mergeCell ref="AE478:AJ478"/>
    <mergeCell ref="AK478:AP478"/>
    <mergeCell ref="BU481:BZ481"/>
    <mergeCell ref="A481:T481"/>
    <mergeCell ref="AK479:AP479"/>
    <mergeCell ref="AQ479:AV479"/>
    <mergeCell ref="AW478:BB478"/>
    <mergeCell ref="BC475:BH475"/>
    <mergeCell ref="BI475:BN475"/>
    <mergeCell ref="BO475:BT475"/>
    <mergeCell ref="BU475:BZ475"/>
    <mergeCell ref="A474:T474"/>
    <mergeCell ref="U474:X474"/>
    <mergeCell ref="Y474:AD474"/>
    <mergeCell ref="AE474:AJ474"/>
    <mergeCell ref="BI477:BN477"/>
    <mergeCell ref="BO477:BT477"/>
    <mergeCell ref="BU477:BZ477"/>
    <mergeCell ref="BI476:BN476"/>
    <mergeCell ref="CG476:CL476"/>
    <mergeCell ref="CA475:CF475"/>
    <mergeCell ref="CG475:CL475"/>
    <mergeCell ref="A476:T476"/>
    <mergeCell ref="U476:X476"/>
    <mergeCell ref="Y476:AD476"/>
    <mergeCell ref="AE476:AJ476"/>
    <mergeCell ref="AK476:AP476"/>
    <mergeCell ref="AW476:BB476"/>
    <mergeCell ref="BC476:BH476"/>
    <mergeCell ref="A475:T475"/>
    <mergeCell ref="U475:X475"/>
    <mergeCell ref="Y475:AD475"/>
    <mergeCell ref="AE475:AJ475"/>
    <mergeCell ref="AK475:AP475"/>
    <mergeCell ref="AQ475:AV475"/>
    <mergeCell ref="BO476:BT476"/>
    <mergeCell ref="A273:E273"/>
    <mergeCell ref="F273:CZ273"/>
    <mergeCell ref="A274:E274"/>
    <mergeCell ref="F274:CZ274"/>
    <mergeCell ref="A275:E275"/>
    <mergeCell ref="F275:AA275"/>
    <mergeCell ref="AB275:AG275"/>
    <mergeCell ref="AH275:AR275"/>
    <mergeCell ref="AS275:AY275"/>
    <mergeCell ref="AZ275:BE275"/>
    <mergeCell ref="BF275:BL275"/>
    <mergeCell ref="BM275:BS275"/>
    <mergeCell ref="BT275:BY275"/>
    <mergeCell ref="BZ275:CF275"/>
    <mergeCell ref="CG275:CM275"/>
    <mergeCell ref="CN275:CS275"/>
    <mergeCell ref="CT275:CZ275"/>
    <mergeCell ref="A276:E276"/>
    <mergeCell ref="F276:CZ276"/>
    <mergeCell ref="A277:E277"/>
    <mergeCell ref="F277:AA277"/>
    <mergeCell ref="AB277:AG277"/>
    <mergeCell ref="AH277:AR277"/>
    <mergeCell ref="AS277:AY277"/>
    <mergeCell ref="AZ277:BE277"/>
    <mergeCell ref="BF277:BL277"/>
    <mergeCell ref="BM277:BS277"/>
    <mergeCell ref="BT277:BY277"/>
    <mergeCell ref="BZ277:CF277"/>
    <mergeCell ref="CG277:CM277"/>
    <mergeCell ref="CN277:CS277"/>
    <mergeCell ref="CT277:CZ277"/>
    <mergeCell ref="A278:E278"/>
    <mergeCell ref="F278:CZ278"/>
    <mergeCell ref="AH279:AR279"/>
    <mergeCell ref="AS279:AY279"/>
    <mergeCell ref="AZ279:BE279"/>
    <mergeCell ref="BF279:BL279"/>
    <mergeCell ref="BM279:BS279"/>
    <mergeCell ref="BT279:BY279"/>
    <mergeCell ref="BZ279:CF279"/>
    <mergeCell ref="CG279:CM279"/>
    <mergeCell ref="CN279:CS279"/>
    <mergeCell ref="CT279:CZ279"/>
    <mergeCell ref="A280:E280"/>
    <mergeCell ref="F280:CZ280"/>
    <mergeCell ref="A281:E281"/>
    <mergeCell ref="F281:AA281"/>
    <mergeCell ref="AB281:AG281"/>
    <mergeCell ref="AH281:AR281"/>
    <mergeCell ref="AS281:AY281"/>
    <mergeCell ref="AZ281:BE281"/>
    <mergeCell ref="BF281:BL281"/>
    <mergeCell ref="BM281:BS281"/>
    <mergeCell ref="BT281:BY281"/>
    <mergeCell ref="BZ281:CF281"/>
    <mergeCell ref="CG281:CM281"/>
    <mergeCell ref="CN281:CS281"/>
    <mergeCell ref="CT281:CZ281"/>
    <mergeCell ref="A140:E140"/>
    <mergeCell ref="F140:AA140"/>
    <mergeCell ref="AB140:AG140"/>
    <mergeCell ref="AH140:AN140"/>
    <mergeCell ref="AO140:AU140"/>
    <mergeCell ref="AV140:BA140"/>
    <mergeCell ref="BB140:BG140"/>
    <mergeCell ref="BH140:BN140"/>
    <mergeCell ref="BO140:BU140"/>
    <mergeCell ref="BV140:CA140"/>
    <mergeCell ref="A370:E370"/>
    <mergeCell ref="F370:CF370"/>
    <mergeCell ref="A371:E371"/>
    <mergeCell ref="F371:CZ371"/>
    <mergeCell ref="DC371:GT371"/>
    <mergeCell ref="A372:E372"/>
    <mergeCell ref="F372:AA372"/>
    <mergeCell ref="AB372:AG372"/>
    <mergeCell ref="AH372:AR372"/>
    <mergeCell ref="AS372:AY372"/>
    <mergeCell ref="AZ372:BE372"/>
    <mergeCell ref="BF372:BL372"/>
    <mergeCell ref="BM372:BS372"/>
    <mergeCell ref="BT372:BY372"/>
    <mergeCell ref="BZ372:CF372"/>
    <mergeCell ref="CG372:CM372"/>
    <mergeCell ref="CN372:CS372"/>
    <mergeCell ref="CT372:CZ372"/>
    <mergeCell ref="DC372:DU372"/>
    <mergeCell ref="A279:E279"/>
    <mergeCell ref="F279:AA279"/>
    <mergeCell ref="AB279:AG279"/>
    <mergeCell ref="A373:E373"/>
    <mergeCell ref="F373:CZ373"/>
    <mergeCell ref="A374:E374"/>
    <mergeCell ref="F374:AA374"/>
    <mergeCell ref="AB374:AG374"/>
    <mergeCell ref="AH374:AR374"/>
    <mergeCell ref="AS374:AY374"/>
    <mergeCell ref="AZ374:BE374"/>
    <mergeCell ref="BF374:BL374"/>
    <mergeCell ref="BM374:BS374"/>
    <mergeCell ref="BT374:BY374"/>
    <mergeCell ref="BZ374:CF374"/>
    <mergeCell ref="CG374:CM374"/>
    <mergeCell ref="CN374:CS374"/>
    <mergeCell ref="CT374:CZ374"/>
    <mergeCell ref="A375:E375"/>
    <mergeCell ref="F375:CZ375"/>
    <mergeCell ref="A376:E376"/>
    <mergeCell ref="F376:AA376"/>
    <mergeCell ref="AB376:AG376"/>
    <mergeCell ref="AH376:AR376"/>
    <mergeCell ref="AS376:AY376"/>
    <mergeCell ref="AZ376:BE376"/>
    <mergeCell ref="BF376:BL376"/>
    <mergeCell ref="BM376:BS376"/>
    <mergeCell ref="BT376:BY376"/>
    <mergeCell ref="BZ376:CF376"/>
    <mergeCell ref="CG376:CM376"/>
    <mergeCell ref="CN376:CS376"/>
    <mergeCell ref="CT376:CZ376"/>
    <mergeCell ref="DC376:DU376"/>
    <mergeCell ref="A377:E377"/>
    <mergeCell ref="F377:CZ377"/>
    <mergeCell ref="A378:E378"/>
    <mergeCell ref="F378:AA378"/>
    <mergeCell ref="AB378:AG378"/>
    <mergeCell ref="AH378:AR378"/>
    <mergeCell ref="AS378:AY378"/>
    <mergeCell ref="AZ378:BE378"/>
    <mergeCell ref="BF378:BL378"/>
    <mergeCell ref="BM378:BS378"/>
    <mergeCell ref="BT378:BY378"/>
    <mergeCell ref="BZ378:CF378"/>
    <mergeCell ref="CG378:CM378"/>
    <mergeCell ref="CN378:CS378"/>
    <mergeCell ref="CT378:CZ378"/>
    <mergeCell ref="A379:E379"/>
    <mergeCell ref="F379:CF379"/>
    <mergeCell ref="A380:E380"/>
    <mergeCell ref="F380:CZ380"/>
    <mergeCell ref="A381:E381"/>
    <mergeCell ref="F381:AA381"/>
    <mergeCell ref="AB381:AG381"/>
    <mergeCell ref="AH381:AR381"/>
    <mergeCell ref="AS381:AY381"/>
    <mergeCell ref="AZ381:BE381"/>
    <mergeCell ref="BF381:BL381"/>
    <mergeCell ref="BM381:BS381"/>
    <mergeCell ref="BT381:BY381"/>
    <mergeCell ref="BZ381:CF381"/>
    <mergeCell ref="CG381:CM381"/>
    <mergeCell ref="CN381:CS381"/>
    <mergeCell ref="CT381:CZ381"/>
    <mergeCell ref="A382:E382"/>
    <mergeCell ref="F382:CZ382"/>
    <mergeCell ref="A383:E383"/>
    <mergeCell ref="F383:AA383"/>
    <mergeCell ref="AB383:AG383"/>
    <mergeCell ref="AH383:AR383"/>
    <mergeCell ref="AS383:AY383"/>
    <mergeCell ref="AZ383:BE383"/>
    <mergeCell ref="BF383:BL383"/>
    <mergeCell ref="BM383:BS383"/>
    <mergeCell ref="BT383:BY383"/>
    <mergeCell ref="BZ383:CF383"/>
    <mergeCell ref="CG383:CM383"/>
    <mergeCell ref="CN383:CS383"/>
    <mergeCell ref="CT383:CZ383"/>
    <mergeCell ref="A384:E384"/>
    <mergeCell ref="F384:CZ384"/>
    <mergeCell ref="A385:E385"/>
    <mergeCell ref="F385:AA385"/>
    <mergeCell ref="AB385:AG385"/>
    <mergeCell ref="AH385:AR385"/>
    <mergeCell ref="AS385:AY385"/>
    <mergeCell ref="AZ385:BE385"/>
    <mergeCell ref="BF385:BL385"/>
    <mergeCell ref="BM385:BS385"/>
    <mergeCell ref="BT385:BY385"/>
    <mergeCell ref="BZ385:CF385"/>
    <mergeCell ref="CG385:CM385"/>
    <mergeCell ref="CN385:CS385"/>
    <mergeCell ref="CT385:CZ385"/>
    <mergeCell ref="A386:E386"/>
    <mergeCell ref="F386:CZ386"/>
    <mergeCell ref="A387:E387"/>
    <mergeCell ref="F387:AA387"/>
    <mergeCell ref="AB387:AG387"/>
    <mergeCell ref="AH387:AR387"/>
    <mergeCell ref="AS387:AY387"/>
    <mergeCell ref="AZ387:BE387"/>
    <mergeCell ref="BF387:BL387"/>
    <mergeCell ref="BM387:BS387"/>
    <mergeCell ref="BT387:BY387"/>
    <mergeCell ref="BZ387:CF387"/>
    <mergeCell ref="CG387:CM387"/>
    <mergeCell ref="CN387:CS387"/>
    <mergeCell ref="CT387:CZ387"/>
  </mergeCells>
  <phoneticPr fontId="0" type="noConversion"/>
  <pageMargins left="0.82677165354330717" right="0.55118110236220474" top="0.78740157480314965" bottom="0.39370078740157483" header="0.43307086614173229" footer="0"/>
  <pageSetup paperSize="9" scale="64" fitToHeight="0" pageOrder="overThenDown" orientation="landscape" r:id="rId1"/>
  <headerFooter alignWithMargins="0">
    <oddFooter>&amp;L Аркуш &amp;P 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Gritsun</dc:creator>
  <cp:lastModifiedBy>User</cp:lastModifiedBy>
  <cp:revision>1</cp:revision>
  <cp:lastPrinted>2024-11-22T10:16:27Z</cp:lastPrinted>
  <dcterms:created xsi:type="dcterms:W3CDTF">2021-12-17T08:19:06Z</dcterms:created>
  <dcterms:modified xsi:type="dcterms:W3CDTF">2025-11-19T13:24:11Z</dcterms:modified>
</cp:coreProperties>
</file>